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我的坚果云\风险管理\信用风险\"/>
    </mc:Choice>
  </mc:AlternateContent>
  <bookViews>
    <workbookView xWindow="1410" yWindow="90" windowWidth="12795" windowHeight="9135" tabRatio="782" activeTab="5"/>
  </bookViews>
  <sheets>
    <sheet name="1-小企业(工业类)" sheetId="2" r:id="rId1"/>
    <sheet name="2-小企业(批发零售类)" sheetId="8" r:id="rId2"/>
    <sheet name="3-小企业(其他类)" sheetId="9" r:id="rId3"/>
    <sheet name="工业类小企业评级结果" sheetId="11" r:id="rId4"/>
    <sheet name="批发零售类小企业评级结果" sheetId="12" r:id="rId5"/>
    <sheet name="其他类小企业评级结果" sheetId="13" r:id="rId6"/>
  </sheets>
  <definedNames>
    <definedName name="OLE_LINK1" localSheetId="3">工业类小企业评级结果!$D$13</definedName>
  </definedNames>
  <calcPr calcId="152511"/>
</workbook>
</file>

<file path=xl/calcChain.xml><?xml version="1.0" encoding="utf-8"?>
<calcChain xmlns="http://schemas.openxmlformats.org/spreadsheetml/2006/main">
  <c r="J53" i="9" l="1"/>
  <c r="J49" i="8"/>
  <c r="J3" i="2"/>
  <c r="J8" i="2"/>
  <c r="K8" i="2" s="1"/>
  <c r="D6" i="11"/>
  <c r="E9" i="12"/>
  <c r="E16" i="13"/>
  <c r="D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E2" i="13"/>
  <c r="D8" i="13"/>
  <c r="D15" i="13"/>
  <c r="D14" i="13"/>
  <c r="D13" i="13"/>
  <c r="D12" i="13"/>
  <c r="D11" i="13"/>
  <c r="D10" i="13"/>
  <c r="D9" i="13"/>
  <c r="D7" i="13"/>
  <c r="D6" i="13"/>
  <c r="D5" i="13"/>
  <c r="D4" i="13"/>
  <c r="D3" i="13"/>
  <c r="D2" i="13"/>
  <c r="J51" i="9"/>
  <c r="I51" i="9"/>
  <c r="J48" i="9"/>
  <c r="K48" i="9" s="1"/>
  <c r="I48" i="9"/>
  <c r="J45" i="9"/>
  <c r="I45" i="9"/>
  <c r="J36" i="9"/>
  <c r="K36" i="9" s="1"/>
  <c r="I36" i="9"/>
  <c r="J33" i="9"/>
  <c r="K33" i="9" s="1"/>
  <c r="I33" i="9"/>
  <c r="J30" i="9"/>
  <c r="I30" i="9"/>
  <c r="K30" i="9"/>
  <c r="J26" i="9"/>
  <c r="I26" i="9"/>
  <c r="K26" i="9" s="1"/>
  <c r="J23" i="9"/>
  <c r="K23" i="9" s="1"/>
  <c r="I23" i="9"/>
  <c r="J19" i="9"/>
  <c r="I19" i="9"/>
  <c r="K19" i="9"/>
  <c r="J15" i="9"/>
  <c r="I15" i="9"/>
  <c r="K15" i="9"/>
  <c r="J12" i="9"/>
  <c r="K12" i="9" s="1"/>
  <c r="I12" i="9"/>
  <c r="J40" i="9"/>
  <c r="J8" i="9"/>
  <c r="K8" i="9" s="1"/>
  <c r="I8" i="9"/>
  <c r="I55" i="9" s="1"/>
  <c r="J3" i="9"/>
  <c r="I3" i="9"/>
  <c r="K3" i="9"/>
  <c r="AD35" i="9" s="1"/>
  <c r="I40" i="9"/>
  <c r="J47" i="8"/>
  <c r="I47" i="8"/>
  <c r="K47" i="8" s="1"/>
  <c r="J44" i="8"/>
  <c r="K44" i="8" s="1"/>
  <c r="I44" i="8"/>
  <c r="J41" i="8"/>
  <c r="I41" i="8"/>
  <c r="J38" i="8"/>
  <c r="K38" i="8" s="1"/>
  <c r="I38" i="8"/>
  <c r="J34" i="8"/>
  <c r="K34" i="8" s="1"/>
  <c r="J30" i="8"/>
  <c r="K30" i="8" s="1"/>
  <c r="I30" i="8"/>
  <c r="J26" i="8"/>
  <c r="I26" i="8"/>
  <c r="J23" i="8"/>
  <c r="I23" i="8"/>
  <c r="J19" i="8"/>
  <c r="I19" i="8"/>
  <c r="J15" i="8"/>
  <c r="K15" i="8" s="1"/>
  <c r="I15" i="8"/>
  <c r="J12" i="8"/>
  <c r="I12" i="8"/>
  <c r="K12" i="8" s="1"/>
  <c r="J8" i="8"/>
  <c r="K8" i="8" s="1"/>
  <c r="I8" i="8"/>
  <c r="J3" i="8"/>
  <c r="I3" i="8"/>
  <c r="I51" i="8"/>
  <c r="E15" i="12"/>
  <c r="E14" i="12"/>
  <c r="E13" i="12"/>
  <c r="E12" i="12"/>
  <c r="E11" i="12"/>
  <c r="E10" i="12"/>
  <c r="E8" i="12"/>
  <c r="E7" i="12"/>
  <c r="E6" i="12"/>
  <c r="E5" i="12"/>
  <c r="E4" i="12"/>
  <c r="E3" i="12"/>
  <c r="E2" i="12"/>
  <c r="D15" i="12"/>
  <c r="D15" i="11"/>
  <c r="D14" i="12"/>
  <c r="D13" i="12"/>
  <c r="D12" i="12"/>
  <c r="D11" i="12"/>
  <c r="D10" i="12"/>
  <c r="D9" i="12"/>
  <c r="D8" i="12"/>
  <c r="D7" i="12"/>
  <c r="D6" i="12"/>
  <c r="D5" i="12"/>
  <c r="D4" i="12"/>
  <c r="D3" i="12"/>
  <c r="D2" i="12"/>
  <c r="D9" i="11"/>
  <c r="E2" i="11"/>
  <c r="D2" i="11"/>
  <c r="D14" i="11"/>
  <c r="D13" i="11"/>
  <c r="D12" i="11"/>
  <c r="D11" i="11"/>
  <c r="D10" i="11"/>
  <c r="D8" i="11"/>
  <c r="D7" i="11"/>
  <c r="D5" i="11"/>
  <c r="D4" i="11"/>
  <c r="D3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I34" i="8"/>
  <c r="J49" i="2"/>
  <c r="I8" i="2"/>
  <c r="J12" i="2"/>
  <c r="I12" i="2"/>
  <c r="K12" i="2" s="1"/>
  <c r="J15" i="2"/>
  <c r="I15" i="2"/>
  <c r="J19" i="2"/>
  <c r="K19" i="2" s="1"/>
  <c r="I19" i="2"/>
  <c r="J23" i="2"/>
  <c r="I23" i="2"/>
  <c r="J26" i="2"/>
  <c r="K26" i="2" s="1"/>
  <c r="I26" i="2"/>
  <c r="J30" i="2"/>
  <c r="K30" i="2"/>
  <c r="I30" i="2"/>
  <c r="J34" i="2"/>
  <c r="I34" i="2"/>
  <c r="K34" i="2" s="1"/>
  <c r="J38" i="2"/>
  <c r="J41" i="2"/>
  <c r="K41" i="2" s="1"/>
  <c r="J44" i="2"/>
  <c r="J47" i="2"/>
  <c r="K47" i="2"/>
  <c r="AD28" i="2" s="1"/>
  <c r="I38" i="2"/>
  <c r="K38" i="2" s="1"/>
  <c r="AD21" i="2" s="1"/>
  <c r="I41" i="2"/>
  <c r="I44" i="2"/>
  <c r="K44" i="2" s="1"/>
  <c r="I47" i="2"/>
  <c r="I3" i="2"/>
  <c r="K3" i="2"/>
  <c r="AD40" i="2"/>
  <c r="H55" i="9"/>
  <c r="G55" i="9"/>
  <c r="AD42" i="9"/>
  <c r="AC42" i="9"/>
  <c r="AC38" i="9"/>
  <c r="AD37" i="9"/>
  <c r="AC37" i="9"/>
  <c r="AD36" i="9"/>
  <c r="AC36" i="9"/>
  <c r="AC35" i="9"/>
  <c r="G51" i="8"/>
  <c r="H51" i="2"/>
  <c r="I51" i="2" s="1"/>
  <c r="AC21" i="2"/>
  <c r="AC41" i="2"/>
  <c r="AC47" i="2"/>
  <c r="AC51" i="2"/>
  <c r="AC49" i="2"/>
  <c r="AC40" i="2"/>
  <c r="AC28" i="2"/>
  <c r="AC25" i="2"/>
  <c r="AD49" i="2"/>
  <c r="AD47" i="2"/>
  <c r="AD41" i="2"/>
  <c r="H51" i="8"/>
  <c r="K40" i="9"/>
  <c r="K51" i="9"/>
  <c r="AD38" i="9"/>
  <c r="K45" i="9"/>
  <c r="K23" i="2"/>
  <c r="K15" i="2"/>
  <c r="K41" i="8"/>
  <c r="K19" i="8"/>
  <c r="K26" i="8"/>
  <c r="K3" i="8"/>
  <c r="K23" i="8"/>
  <c r="J51" i="2"/>
  <c r="K51" i="2" s="1"/>
  <c r="C16" i="11" s="1"/>
  <c r="E16" i="11" s="1"/>
  <c r="AD25" i="2" l="1"/>
  <c r="AD51" i="2"/>
  <c r="J51" i="8"/>
  <c r="K51" i="8" s="1"/>
  <c r="C16" i="12" s="1"/>
  <c r="E16" i="12" s="1"/>
  <c r="J55" i="9"/>
  <c r="K55" i="9" s="1"/>
  <c r="C17" i="13" s="1"/>
  <c r="E17" i="13" s="1"/>
</calcChain>
</file>

<file path=xl/sharedStrings.xml><?xml version="1.0" encoding="utf-8"?>
<sst xmlns="http://schemas.openxmlformats.org/spreadsheetml/2006/main" count="358" uniqueCount="200">
  <si>
    <t>计算公式及考核内容</t>
    <phoneticPr fontId="1" type="noConversion"/>
  </si>
  <si>
    <t>实际值</t>
    <phoneticPr fontId="1" type="noConversion"/>
  </si>
  <si>
    <t>评分标准</t>
    <phoneticPr fontId="1" type="noConversion"/>
  </si>
  <si>
    <t>评分</t>
    <phoneticPr fontId="1" type="noConversion"/>
  </si>
  <si>
    <t>权数</t>
    <phoneticPr fontId="1" type="noConversion"/>
  </si>
  <si>
    <t>最大可能值</t>
    <phoneticPr fontId="1" type="noConversion"/>
  </si>
  <si>
    <t>加权评分值</t>
    <phoneticPr fontId="1" type="noConversion"/>
  </si>
  <si>
    <t>最终评分值</t>
    <phoneticPr fontId="1" type="noConversion"/>
  </si>
  <si>
    <t>指标名称</t>
  </si>
  <si>
    <t>企业生命周期判断(10)</t>
    <phoneticPr fontId="1" type="noConversion"/>
  </si>
  <si>
    <t>初创期、加速衰退或死亡期，得0分</t>
    <phoneticPr fontId="1" type="noConversion"/>
  </si>
  <si>
    <t>企业获奖经历</t>
    <phoneticPr fontId="1" type="noConversion"/>
  </si>
  <si>
    <t>计算公式及考核内容</t>
    <phoneticPr fontId="1" type="noConversion"/>
  </si>
  <si>
    <t>评分标准</t>
    <phoneticPr fontId="1" type="noConversion"/>
  </si>
  <si>
    <t>实际值</t>
    <phoneticPr fontId="1" type="noConversion"/>
  </si>
  <si>
    <t>评分</t>
    <phoneticPr fontId="1" type="noConversion"/>
  </si>
  <si>
    <t>最终评分值</t>
    <phoneticPr fontId="1" type="noConversion"/>
  </si>
  <si>
    <t>成熟期晚期，得5分</t>
    <phoneticPr fontId="1" type="noConversion"/>
  </si>
  <si>
    <t>停滞或衰退期，得1分</t>
    <phoneticPr fontId="1" type="noConversion"/>
  </si>
  <si>
    <t>企业获奖经历</t>
    <phoneticPr fontId="1" type="noConversion"/>
  </si>
  <si>
    <t>企业有市级以上荣誉称号的，得6分</t>
    <phoneticPr fontId="1" type="noConversion"/>
  </si>
  <si>
    <t>企业有县级以上荣誉称号的，得4分</t>
    <phoneticPr fontId="1" type="noConversion"/>
  </si>
  <si>
    <r>
      <t>企业无荣誉称号的，得</t>
    </r>
    <r>
      <rPr>
        <sz val="9"/>
        <rFont val="宋体"/>
        <family val="3"/>
        <charset val="134"/>
      </rPr>
      <t>2分</t>
    </r>
    <phoneticPr fontId="1" type="noConversion"/>
  </si>
  <si>
    <t>实际控制人行业经验(8)</t>
    <phoneticPr fontId="1" type="noConversion"/>
  </si>
  <si>
    <t>从业年限</t>
    <phoneticPr fontId="1" type="noConversion"/>
  </si>
  <si>
    <t>≥10年，得10分</t>
    <phoneticPr fontId="1" type="noConversion"/>
  </si>
  <si>
    <t>≥5年，&lt;10年，得8分</t>
    <phoneticPr fontId="1" type="noConversion"/>
  </si>
  <si>
    <t>≥2年，&lt;5年，得2分</t>
    <phoneticPr fontId="1" type="noConversion"/>
  </si>
  <si>
    <t>&lt;2年，得0分</t>
    <phoneticPr fontId="1" type="noConversion"/>
  </si>
  <si>
    <t>参照《中国邮政储蓄银行个人信用信息基础数据库应用管理办法（试行）分类</t>
    <phoneticPr fontId="1" type="noConversion"/>
  </si>
  <si>
    <t>正常类，得8分</t>
    <phoneticPr fontId="1" type="noConversion"/>
  </si>
  <si>
    <t>瑕疵类，得5分</t>
    <phoneticPr fontId="1" type="noConversion"/>
  </si>
  <si>
    <t>次级类，得3分</t>
    <phoneticPr fontId="1" type="noConversion"/>
  </si>
  <si>
    <r>
      <t>禁入类，得</t>
    </r>
    <r>
      <rPr>
        <sz val="9"/>
        <rFont val="宋体"/>
        <family val="3"/>
        <charset val="134"/>
      </rPr>
      <t>1分</t>
    </r>
    <phoneticPr fontId="1" type="noConversion"/>
  </si>
  <si>
    <t>实际控制人品质(8)</t>
    <phoneticPr fontId="1" type="noConversion"/>
  </si>
  <si>
    <t>勤奋程度、责任感等评价</t>
    <phoneticPr fontId="1" type="noConversion"/>
  </si>
  <si>
    <t>经营企业较为勤奋，责任感较强，得8分</t>
    <phoneticPr fontId="1" type="noConversion"/>
  </si>
  <si>
    <t>经营企业勤奋程度一般，责任感一般，得5分</t>
    <phoneticPr fontId="1" type="noConversion"/>
  </si>
  <si>
    <t>经营企业投入度不够，责任感较差，得1分</t>
    <phoneticPr fontId="1" type="noConversion"/>
  </si>
  <si>
    <t>婚姻状况</t>
    <phoneticPr fontId="1" type="noConversion"/>
  </si>
  <si>
    <t>已婚,未离异，得8分</t>
    <phoneticPr fontId="1" type="noConversion"/>
  </si>
  <si>
    <t>无明显技术优势，但与竞争对手相比，具有一定的技术特点，得6分</t>
    <phoneticPr fontId="1" type="noConversion"/>
  </si>
  <si>
    <t>生产技术落后，与竞争对手相比，无技术优势，得2分</t>
    <phoneticPr fontId="1" type="noConversion"/>
  </si>
  <si>
    <t>盈利能力评价(15)</t>
    <phoneticPr fontId="1" type="noConversion"/>
  </si>
  <si>
    <t>销售毛利率(8)</t>
    <phoneticPr fontId="1" type="noConversion"/>
  </si>
  <si>
    <t>（年销售收入－年销售成本）／年销售收入</t>
    <phoneticPr fontId="1" type="noConversion"/>
  </si>
  <si>
    <t>≥30%，得10分</t>
    <phoneticPr fontId="1" type="noConversion"/>
  </si>
  <si>
    <t>&lt;10%，得0分</t>
    <phoneticPr fontId="1" type="noConversion"/>
  </si>
  <si>
    <t>企业所得税纳税情况(7)</t>
    <phoneticPr fontId="1" type="noConversion"/>
  </si>
  <si>
    <t>成长性评价(10)</t>
    <phoneticPr fontId="1" type="noConversion"/>
  </si>
  <si>
    <t>流转税纳税额增长率(10)</t>
    <phoneticPr fontId="1" type="noConversion"/>
  </si>
  <si>
    <t>≥10%，得10分</t>
    <phoneticPr fontId="1" type="noConversion"/>
  </si>
  <si>
    <t>扣分项</t>
    <phoneticPr fontId="1" type="noConversion"/>
  </si>
  <si>
    <t>企业有不良声誉记录的（如上过有关机构或部门的黑名单），扣5分</t>
    <phoneticPr fontId="1" type="noConversion"/>
  </si>
  <si>
    <t>企业实际控制人有赌博、吸毒等不良爱好的，扣5分</t>
    <phoneticPr fontId="1" type="noConversion"/>
  </si>
  <si>
    <t>成长期，得6分</t>
    <phoneticPr fontId="1" type="noConversion"/>
  </si>
  <si>
    <t>成熟期早期，得8分</t>
    <phoneticPr fontId="1" type="noConversion"/>
  </si>
  <si>
    <t>成熟期晚期，得5分</t>
    <phoneticPr fontId="1" type="noConversion"/>
  </si>
  <si>
    <t>停滞或衰退期，得1分</t>
    <phoneticPr fontId="1" type="noConversion"/>
  </si>
  <si>
    <t>企业有省级以上荣誉称号的，得8分</t>
    <phoneticPr fontId="1" type="noConversion"/>
  </si>
  <si>
    <t>企业有市级以上荣誉称号的，得6分</t>
    <phoneticPr fontId="1" type="noConversion"/>
  </si>
  <si>
    <t>企业有县级以上荣誉称号的，得4分</t>
    <phoneticPr fontId="1" type="noConversion"/>
  </si>
  <si>
    <r>
      <t>企业无荣誉称号的，得</t>
    </r>
    <r>
      <rPr>
        <sz val="9"/>
        <rFont val="宋体"/>
        <family val="3"/>
        <charset val="134"/>
      </rPr>
      <t>2分</t>
    </r>
    <phoneticPr fontId="1" type="noConversion"/>
  </si>
  <si>
    <t>经营场所的地段区位状况</t>
    <phoneticPr fontId="1" type="noConversion"/>
  </si>
  <si>
    <r>
      <t>地段偏僻， 人流量少，地段差</t>
    </r>
    <r>
      <rPr>
        <sz val="9"/>
        <rFont val="宋体"/>
        <family val="3"/>
        <charset val="134"/>
      </rPr>
      <t>，得2分</t>
    </r>
    <phoneticPr fontId="1" type="noConversion"/>
  </si>
  <si>
    <t>≥5%，&lt;10%，得分为：（实际值/10%）*10分</t>
    <phoneticPr fontId="1" type="noConversion"/>
  </si>
  <si>
    <t>&lt;5%，得0分</t>
    <phoneticPr fontId="1" type="noConversion"/>
  </si>
  <si>
    <t>产品的销售情况/服务的接受程度</t>
    <phoneticPr fontId="1" type="noConversion"/>
  </si>
  <si>
    <t>产品/服务市场接受度较高，得8分</t>
    <phoneticPr fontId="1" type="noConversion"/>
  </si>
  <si>
    <t>产品/服务市场接受度一般，得5分</t>
    <phoneticPr fontId="1" type="noConversion"/>
  </si>
  <si>
    <t>产品/服务市场接受度差，得2分</t>
    <phoneticPr fontId="1" type="noConversion"/>
  </si>
  <si>
    <t>企业品牌优势</t>
    <phoneticPr fontId="1" type="noConversion"/>
  </si>
  <si>
    <t>有自主品牌，有一定的品牌知名度，得8分</t>
    <phoneticPr fontId="1" type="noConversion"/>
  </si>
  <si>
    <t>有自主品牌，但无明显品牌优势，得5分</t>
    <phoneticPr fontId="1" type="noConversion"/>
  </si>
  <si>
    <t>无自主品牌，得2分</t>
    <phoneticPr fontId="1" type="noConversion"/>
  </si>
  <si>
    <t>未婚，得3分</t>
    <phoneticPr fontId="1" type="noConversion"/>
  </si>
  <si>
    <t>其他，得1分</t>
    <phoneticPr fontId="1" type="noConversion"/>
  </si>
  <si>
    <t>已婚,有过离异经历，得4分</t>
    <phoneticPr fontId="1" type="noConversion"/>
  </si>
  <si>
    <t>未婚，得2分</t>
    <phoneticPr fontId="1" type="noConversion"/>
  </si>
  <si>
    <t>企业所得税纳税情况(7)</t>
    <phoneticPr fontId="1" type="noConversion"/>
  </si>
  <si>
    <r>
      <t>信息透明度(</t>
    </r>
    <r>
      <rPr>
        <b/>
        <sz val="9"/>
        <rFont val="宋体"/>
        <family val="3"/>
        <charset val="134"/>
      </rPr>
      <t>7</t>
    </r>
    <r>
      <rPr>
        <b/>
        <sz val="9"/>
        <rFont val="宋体"/>
        <family val="3"/>
        <charset val="134"/>
      </rPr>
      <t>)</t>
    </r>
    <phoneticPr fontId="1" type="noConversion"/>
  </si>
  <si>
    <t>财务报表是否经过审计</t>
    <phoneticPr fontId="1" type="noConversion"/>
  </si>
  <si>
    <r>
      <t>企业实际控制人基本情况(</t>
    </r>
    <r>
      <rPr>
        <b/>
        <sz val="9"/>
        <rFont val="宋体"/>
        <family val="3"/>
        <charset val="134"/>
      </rPr>
      <t>30</t>
    </r>
    <r>
      <rPr>
        <b/>
        <sz val="9"/>
        <rFont val="宋体"/>
        <family val="3"/>
        <charset val="134"/>
      </rPr>
      <t>)</t>
    </r>
    <phoneticPr fontId="1" type="noConversion"/>
  </si>
  <si>
    <r>
      <t>实际控制人在银行信用记录(</t>
    </r>
    <r>
      <rPr>
        <b/>
        <sz val="9"/>
        <rFont val="宋体"/>
        <family val="3"/>
        <charset val="134"/>
      </rPr>
      <t>8</t>
    </r>
    <r>
      <rPr>
        <b/>
        <sz val="9"/>
        <rFont val="宋体"/>
        <family val="3"/>
        <charset val="134"/>
      </rPr>
      <t>)</t>
    </r>
    <phoneticPr fontId="1" type="noConversion"/>
  </si>
  <si>
    <t>企业提供的财务报表未经事务所审计，得2分</t>
    <phoneticPr fontId="1" type="noConversion"/>
  </si>
  <si>
    <t>企业提供的财务报表经事务所审计且出具保留意见，得4分</t>
    <phoneticPr fontId="1" type="noConversion"/>
  </si>
  <si>
    <t>未婚，得2分</t>
    <phoneticPr fontId="1" type="noConversion"/>
  </si>
  <si>
    <r>
      <t>生产技术(</t>
    </r>
    <r>
      <rPr>
        <b/>
        <sz val="9"/>
        <rFont val="宋体"/>
        <family val="3"/>
        <charset val="134"/>
      </rPr>
      <t>5</t>
    </r>
    <r>
      <rPr>
        <b/>
        <sz val="9"/>
        <rFont val="宋体"/>
        <family val="3"/>
        <charset val="134"/>
      </rPr>
      <t>)</t>
    </r>
    <phoneticPr fontId="1" type="noConversion"/>
  </si>
  <si>
    <t>采购渠道（5）</t>
    <phoneticPr fontId="1" type="noConversion"/>
  </si>
  <si>
    <r>
      <t>企业竞争能力(</t>
    </r>
    <r>
      <rPr>
        <b/>
        <sz val="9"/>
        <rFont val="宋体"/>
        <family val="3"/>
        <charset val="134"/>
      </rPr>
      <t>20</t>
    </r>
    <r>
      <rPr>
        <b/>
        <sz val="9"/>
        <rFont val="宋体"/>
        <family val="3"/>
        <charset val="134"/>
      </rPr>
      <t>)</t>
    </r>
    <phoneticPr fontId="1" type="noConversion"/>
  </si>
  <si>
    <t>企业采购渠道的稳定性</t>
    <phoneticPr fontId="1" type="noConversion"/>
  </si>
  <si>
    <t>为大型企业提供配套、客户群较为稳定，得8分</t>
    <phoneticPr fontId="1" type="noConversion"/>
  </si>
  <si>
    <t>客户群实力一般，无明显销售渠道优势，得4分</t>
    <phoneticPr fontId="1" type="noConversion"/>
  </si>
  <si>
    <t>客户群不稳定，客户变动率高，无长期固定销售合同，得2分</t>
    <phoneticPr fontId="1" type="noConversion"/>
  </si>
  <si>
    <t>有众多经营稳定、具备相当实力的供应商，市场为买方市场，得10分</t>
    <phoneticPr fontId="1" type="noConversion"/>
  </si>
  <si>
    <t>供应商变动率高，无长期合作关系，得2分</t>
    <phoneticPr fontId="1" type="noConversion"/>
  </si>
  <si>
    <t>有长期合作稳定的供应商，市场供求平衡，得8分</t>
    <phoneticPr fontId="1" type="noConversion"/>
  </si>
  <si>
    <t>企业无明显采购渠道优势，采购渠道单一，得5分</t>
    <phoneticPr fontId="1" type="noConversion"/>
  </si>
  <si>
    <t>≥10%，&lt;30%，得分为：（实际值/30%）*10分</t>
    <phoneticPr fontId="1" type="noConversion"/>
  </si>
  <si>
    <t>≥3.65%，&lt;8%，得6分</t>
    <phoneticPr fontId="1" type="noConversion"/>
  </si>
  <si>
    <t>≥5年，&lt;10年，得8分</t>
    <phoneticPr fontId="1" type="noConversion"/>
  </si>
  <si>
    <t>&lt;2年，得0分</t>
    <phoneticPr fontId="1" type="noConversion"/>
  </si>
  <si>
    <t>权数</t>
    <phoneticPr fontId="1" type="noConversion"/>
  </si>
  <si>
    <t>最大可能值</t>
    <phoneticPr fontId="1" type="noConversion"/>
  </si>
  <si>
    <t>加权评分值</t>
    <phoneticPr fontId="1" type="noConversion"/>
  </si>
  <si>
    <t>企业提供的财务报表经事务所审计且出具无保留意见，得7分</t>
    <phoneticPr fontId="1" type="noConversion"/>
  </si>
  <si>
    <r>
      <t>企业基本情况(2</t>
    </r>
    <r>
      <rPr>
        <b/>
        <sz val="9"/>
        <rFont val="宋体"/>
        <family val="3"/>
        <charset val="134"/>
      </rPr>
      <t>5</t>
    </r>
    <r>
      <rPr>
        <b/>
        <sz val="9"/>
        <rFont val="宋体"/>
        <family val="3"/>
        <charset val="134"/>
      </rPr>
      <t>)</t>
    </r>
    <phoneticPr fontId="1" type="noConversion"/>
  </si>
  <si>
    <r>
      <t>社会声誉(</t>
    </r>
    <r>
      <rPr>
        <b/>
        <sz val="9"/>
        <rFont val="宋体"/>
        <family val="3"/>
        <charset val="134"/>
      </rPr>
      <t>8</t>
    </r>
    <r>
      <rPr>
        <b/>
        <sz val="9"/>
        <rFont val="宋体"/>
        <family val="3"/>
        <charset val="134"/>
      </rPr>
      <t>)</t>
    </r>
    <phoneticPr fontId="1" type="noConversion"/>
  </si>
  <si>
    <t>企业生命周期判断(10)</t>
    <phoneticPr fontId="1" type="noConversion"/>
  </si>
  <si>
    <t>企业有省级以上荣誉称号的，得8分</t>
    <phoneticPr fontId="1" type="noConversion"/>
  </si>
  <si>
    <t>实际控制人品质(8)</t>
    <phoneticPr fontId="1" type="noConversion"/>
  </si>
  <si>
    <r>
      <t>实际控制人婚姻(</t>
    </r>
    <r>
      <rPr>
        <b/>
        <sz val="9"/>
        <rFont val="宋体"/>
        <family val="3"/>
        <charset val="134"/>
      </rPr>
      <t>6</t>
    </r>
    <r>
      <rPr>
        <b/>
        <sz val="9"/>
        <rFont val="宋体"/>
        <family val="3"/>
        <charset val="134"/>
      </rPr>
      <t>)</t>
    </r>
    <phoneticPr fontId="1" type="noConversion"/>
  </si>
  <si>
    <t>企业销售渠道的稳定性</t>
    <phoneticPr fontId="1" type="noConversion"/>
  </si>
  <si>
    <t>为大型企业提供配套、客户群稳定、有长期的销售合同，得10分</t>
    <phoneticPr fontId="1" type="noConversion"/>
  </si>
  <si>
    <t>与竞争对手相比企业的生产技术优势</t>
    <phoneticPr fontId="1" type="noConversion"/>
  </si>
  <si>
    <t>产品技术有专利，有专门的技术人才，竞争对手很难模仿，得8分</t>
    <phoneticPr fontId="1" type="noConversion"/>
  </si>
  <si>
    <t>≥10%，得10分</t>
    <phoneticPr fontId="1" type="noConversion"/>
  </si>
  <si>
    <t>企业基本情况(25)</t>
    <phoneticPr fontId="1" type="noConversion"/>
  </si>
  <si>
    <t>社会声誉(8)</t>
    <phoneticPr fontId="1" type="noConversion"/>
  </si>
  <si>
    <t>信息透明度(7)</t>
    <phoneticPr fontId="1" type="noConversion"/>
  </si>
  <si>
    <t>企业实际控制人基本情况(30)</t>
    <phoneticPr fontId="1" type="noConversion"/>
  </si>
  <si>
    <t>实际控制人在银行信用记录(8)</t>
    <phoneticPr fontId="1" type="noConversion"/>
  </si>
  <si>
    <t>实际控制人婚姻(6)</t>
    <phoneticPr fontId="1" type="noConversion"/>
  </si>
  <si>
    <t>销售渠道(7)</t>
    <phoneticPr fontId="1" type="noConversion"/>
  </si>
  <si>
    <t>经营场所地段(8)</t>
    <phoneticPr fontId="1" type="noConversion"/>
  </si>
  <si>
    <t>企业竞争能力(20)</t>
    <phoneticPr fontId="1" type="noConversion"/>
  </si>
  <si>
    <t>评级过程</t>
  </si>
  <si>
    <t>大类指标</t>
  </si>
  <si>
    <t>小类指标</t>
  </si>
  <si>
    <t>实际值</t>
  </si>
  <si>
    <t>评分</t>
  </si>
  <si>
    <r>
      <t>企业基本情况</t>
    </r>
    <r>
      <rPr>
        <sz val="10.5"/>
        <rFont val="Times New Roman"/>
        <family val="1"/>
      </rPr>
      <t>(25)</t>
    </r>
  </si>
  <si>
    <r>
      <t>生命周期判断</t>
    </r>
    <r>
      <rPr>
        <sz val="10.5"/>
        <rFont val="Times New Roman"/>
        <family val="1"/>
      </rPr>
      <t>(10)</t>
    </r>
  </si>
  <si>
    <r>
      <t>社会声誉</t>
    </r>
    <r>
      <rPr>
        <sz val="10.5"/>
        <rFont val="Times New Roman"/>
        <family val="1"/>
      </rPr>
      <t>(8)</t>
    </r>
  </si>
  <si>
    <r>
      <t>信息透明度</t>
    </r>
    <r>
      <rPr>
        <sz val="10.5"/>
        <rFont val="Times New Roman"/>
        <family val="1"/>
      </rPr>
      <t>(7)</t>
    </r>
  </si>
  <si>
    <r>
      <t>企业实际控制人基本情况</t>
    </r>
    <r>
      <rPr>
        <sz val="10.5"/>
        <rFont val="Times New Roman"/>
        <family val="1"/>
      </rPr>
      <t>(30)</t>
    </r>
  </si>
  <si>
    <r>
      <t>实际控制人行业经验</t>
    </r>
    <r>
      <rPr>
        <sz val="10.5"/>
        <rFont val="Times New Roman"/>
        <family val="1"/>
      </rPr>
      <t>(8)</t>
    </r>
  </si>
  <si>
    <r>
      <t>实际控制人在银行信用记录</t>
    </r>
    <r>
      <rPr>
        <sz val="10.5"/>
        <rFont val="Times New Roman"/>
        <family val="1"/>
      </rPr>
      <t>(8)</t>
    </r>
  </si>
  <si>
    <r>
      <t>实际控制人品质</t>
    </r>
    <r>
      <rPr>
        <sz val="10.5"/>
        <rFont val="Times New Roman"/>
        <family val="1"/>
      </rPr>
      <t>(8)</t>
    </r>
  </si>
  <si>
    <r>
      <t>实际控制人婚姻</t>
    </r>
    <r>
      <rPr>
        <sz val="10.5"/>
        <rFont val="Times New Roman"/>
        <family val="1"/>
      </rPr>
      <t>(6)</t>
    </r>
  </si>
  <si>
    <r>
      <t>企业竞争能力</t>
    </r>
    <r>
      <rPr>
        <sz val="10.5"/>
        <rFont val="Times New Roman"/>
        <family val="1"/>
      </rPr>
      <t>(20)</t>
    </r>
  </si>
  <si>
    <r>
      <t>生产技术</t>
    </r>
    <r>
      <rPr>
        <sz val="10.5"/>
        <rFont val="Times New Roman"/>
        <family val="1"/>
      </rPr>
      <t>(5)</t>
    </r>
  </si>
  <si>
    <r>
      <t>盈利能力评价</t>
    </r>
    <r>
      <rPr>
        <sz val="10.5"/>
        <rFont val="Times New Roman"/>
        <family val="1"/>
      </rPr>
      <t>(15)</t>
    </r>
  </si>
  <si>
    <r>
      <t>销售毛利率</t>
    </r>
    <r>
      <rPr>
        <sz val="10.5"/>
        <rFont val="Times New Roman"/>
        <family val="1"/>
      </rPr>
      <t>(8)</t>
    </r>
  </si>
  <si>
    <r>
      <t>所得税纳税情况</t>
    </r>
    <r>
      <rPr>
        <sz val="10.5"/>
        <rFont val="Times New Roman"/>
        <family val="1"/>
      </rPr>
      <t>(7)</t>
    </r>
  </si>
  <si>
    <r>
      <t>成长性评价</t>
    </r>
    <r>
      <rPr>
        <sz val="10.5"/>
        <rFont val="Times New Roman"/>
        <family val="1"/>
      </rPr>
      <t>(10)</t>
    </r>
  </si>
  <si>
    <r>
      <t>流转税纳税额增长率</t>
    </r>
    <r>
      <rPr>
        <sz val="10.5"/>
        <rFont val="Times New Roman"/>
        <family val="1"/>
      </rPr>
      <t>(10)</t>
    </r>
  </si>
  <si>
    <t>扣分项</t>
  </si>
  <si>
    <t>级别</t>
  </si>
  <si>
    <t>初创期、成长期、成熟期早期、成熟期晚期、停滞或衰退期、加速衰退或死亡期</t>
    <phoneticPr fontId="1" type="noConversion"/>
  </si>
  <si>
    <t>说明：在信用评级时，只需要在“实际值”一栏填入文字，在“评分”部分填入分值即可；文字部分需加入简短评述和说明，评分分值与评分标准相对应。</t>
    <phoneticPr fontId="1" type="noConversion"/>
  </si>
  <si>
    <t>评级结果</t>
    <phoneticPr fontId="1" type="noConversion"/>
  </si>
  <si>
    <t>评级结果</t>
    <phoneticPr fontId="1" type="noConversion"/>
  </si>
  <si>
    <t>企业基本情况(25)</t>
    <phoneticPr fontId="1" type="noConversion"/>
  </si>
  <si>
    <t>社会声誉(8)</t>
    <phoneticPr fontId="1" type="noConversion"/>
  </si>
  <si>
    <t>信息透明度(7)</t>
    <phoneticPr fontId="1" type="noConversion"/>
  </si>
  <si>
    <t>企业实际控制人基本情况(30)</t>
    <phoneticPr fontId="1" type="noConversion"/>
  </si>
  <si>
    <t>实际控制人在银行信用记录(8)</t>
    <phoneticPr fontId="1" type="noConversion"/>
  </si>
  <si>
    <t>实际控制人婚姻(6)</t>
    <phoneticPr fontId="1" type="noConversion"/>
  </si>
  <si>
    <t>企业竞争能力(20)</t>
    <phoneticPr fontId="1" type="noConversion"/>
  </si>
  <si>
    <t>产品/服务市场接受度（5）</t>
    <phoneticPr fontId="1" type="noConversion"/>
  </si>
  <si>
    <t>企业品牌(5)</t>
    <phoneticPr fontId="1" type="noConversion"/>
  </si>
  <si>
    <t>销售渠道(5)</t>
    <phoneticPr fontId="1" type="noConversion"/>
  </si>
  <si>
    <t>评级结果</t>
    <phoneticPr fontId="1" type="noConversion"/>
  </si>
  <si>
    <t>成长性评价(10)</t>
    <phoneticPr fontId="1" type="noConversion"/>
  </si>
  <si>
    <t>盈利能力评价(15)</t>
    <phoneticPr fontId="1" type="noConversion"/>
  </si>
  <si>
    <t>实际控制人行业经验(8)</t>
    <phoneticPr fontId="1" type="noConversion"/>
  </si>
  <si>
    <t>实际控制人婚姻(6)</t>
    <phoneticPr fontId="1" type="noConversion"/>
  </si>
  <si>
    <t>企业所得税纳税情况(7)</t>
    <phoneticPr fontId="1" type="noConversion"/>
  </si>
  <si>
    <t>销售毛利率(8)</t>
    <phoneticPr fontId="1" type="noConversion"/>
  </si>
  <si>
    <t xml:space="preserve"> 企业竞争能力(20)</t>
    <phoneticPr fontId="1" type="noConversion"/>
  </si>
  <si>
    <t>成熟期早期，得8分</t>
    <phoneticPr fontId="1" type="noConversion"/>
  </si>
  <si>
    <t>成长期，得6分</t>
    <phoneticPr fontId="1" type="noConversion"/>
  </si>
  <si>
    <t>财务报表质量情况</t>
    <phoneticPr fontId="1" type="noConversion"/>
  </si>
  <si>
    <r>
      <t xml:space="preserve"> </t>
    </r>
    <r>
      <rPr>
        <sz val="9"/>
        <rFont val="宋体"/>
        <family val="3"/>
        <charset val="134"/>
      </rPr>
      <t xml:space="preserve">   </t>
    </r>
    <phoneticPr fontId="1" type="noConversion"/>
  </si>
  <si>
    <t>勤奋程度、责任感等评价</t>
    <phoneticPr fontId="1" type="noConversion"/>
  </si>
  <si>
    <t>企业有不良声誉记录的（如上过有关机构或部门的黑名单），扣5分</t>
    <phoneticPr fontId="1" type="noConversion"/>
  </si>
  <si>
    <t>企业实际控制人有赌博、吸毒等不良嗜好的，扣5分</t>
    <phoneticPr fontId="1" type="noConversion"/>
  </si>
  <si>
    <r>
      <t>销售渠道(</t>
    </r>
    <r>
      <rPr>
        <b/>
        <sz val="9"/>
        <rFont val="宋体"/>
        <family val="3"/>
        <charset val="134"/>
      </rPr>
      <t>10</t>
    </r>
    <r>
      <rPr>
        <b/>
        <sz val="9"/>
        <rFont val="宋体"/>
        <family val="3"/>
        <charset val="134"/>
      </rPr>
      <t>)</t>
    </r>
    <phoneticPr fontId="1" type="noConversion"/>
  </si>
  <si>
    <t>采购渠道(5)</t>
    <phoneticPr fontId="1" type="noConversion"/>
  </si>
  <si>
    <r>
      <t>采购渠道(5</t>
    </r>
    <r>
      <rPr>
        <b/>
        <sz val="9"/>
        <rFont val="宋体"/>
        <family val="3"/>
        <charset val="134"/>
      </rPr>
      <t>)</t>
    </r>
    <phoneticPr fontId="1" type="noConversion"/>
  </si>
  <si>
    <r>
      <t>销售渠道</t>
    </r>
    <r>
      <rPr>
        <sz val="10.5"/>
        <rFont val="Times New Roman"/>
        <family val="1"/>
      </rPr>
      <t>(10)</t>
    </r>
    <phoneticPr fontId="1" type="noConversion"/>
  </si>
  <si>
    <r>
      <t>采购渠道</t>
    </r>
    <r>
      <rPr>
        <sz val="10.5"/>
        <rFont val="Times New Roman"/>
        <family val="1"/>
      </rPr>
      <t>(5)</t>
    </r>
    <phoneticPr fontId="1" type="noConversion"/>
  </si>
  <si>
    <r>
      <t>地处闹市、交通枢纽、同类商品服务集散地，</t>
    </r>
    <r>
      <rPr>
        <sz val="9"/>
        <rFont val="宋体"/>
        <family val="3"/>
        <charset val="134"/>
      </rPr>
      <t>得8分</t>
    </r>
    <phoneticPr fontId="1" type="noConversion"/>
  </si>
  <si>
    <r>
      <t>地段一般，非交通枢纽，人流量一般，无明显地段优势，</t>
    </r>
    <r>
      <rPr>
        <sz val="9"/>
        <rFont val="宋体"/>
        <family val="3"/>
        <charset val="134"/>
      </rPr>
      <t>得5分</t>
    </r>
    <phoneticPr fontId="1" type="noConversion"/>
  </si>
  <si>
    <t>实际控制人在银行信用记录(8)</t>
    <phoneticPr fontId="1" type="noConversion"/>
  </si>
  <si>
    <t>实际控制人品质(8)</t>
    <phoneticPr fontId="1" type="noConversion"/>
  </si>
  <si>
    <t>企业品牌(5)</t>
    <phoneticPr fontId="1" type="noConversion"/>
  </si>
  <si>
    <t>流转税纳税额增长率(10)</t>
    <phoneticPr fontId="1" type="noConversion"/>
  </si>
  <si>
    <t>≥2年，&lt;5年，得2分</t>
    <phoneticPr fontId="1" type="noConversion"/>
  </si>
  <si>
    <r>
      <t>≥8</t>
    </r>
    <r>
      <rPr>
        <sz val="9"/>
        <rFont val="宋体"/>
        <family val="3"/>
        <charset val="134"/>
      </rPr>
      <t>%，得10分</t>
    </r>
    <phoneticPr fontId="1" type="noConversion"/>
  </si>
  <si>
    <t>≥3.65%，&lt;8%，得6分</t>
    <phoneticPr fontId="1" type="noConversion"/>
  </si>
  <si>
    <r>
      <t>（本期纳税申报表中的增值税、营业税等纳税额－上期纳税申报表中的增值税、营业税等纳税额）／上期纳税申报表中的增值税、营业税等纳税额          注：①以增值税纳税额增长率作为评价标准时，若企业增值税缴纳长期存在进项税大于销项税的情况，且进项税额呈现增长趋势的，取值4</t>
    </r>
    <r>
      <rPr>
        <sz val="9"/>
        <rFont val="宋体"/>
        <family val="3"/>
        <charset val="134"/>
      </rPr>
      <t>分；②以营业税纳税额增长率作为评价标准时，若企业营业税为定额，取值5分。</t>
    </r>
    <phoneticPr fontId="1" type="noConversion"/>
  </si>
  <si>
    <t>初创期、加速衰退或死亡期，得0分</t>
    <phoneticPr fontId="1" type="noConversion"/>
  </si>
  <si>
    <t>初创期、成长期、成熟期早期、成熟期晚期、停滞或衰退期、加速衰退或死亡期</t>
    <phoneticPr fontId="1" type="noConversion"/>
  </si>
  <si>
    <r>
      <t>&lt;3.65%，得分为：（实际值/3.65%）*6分（最低取</t>
    </r>
    <r>
      <rPr>
        <sz val="9"/>
        <rFont val="宋体"/>
        <family val="3"/>
        <charset val="134"/>
      </rPr>
      <t>1</t>
    </r>
    <r>
      <rPr>
        <sz val="9"/>
        <rFont val="宋体"/>
        <family val="3"/>
        <charset val="134"/>
      </rPr>
      <t>分）</t>
    </r>
    <phoneticPr fontId="1" type="noConversion"/>
  </si>
  <si>
    <t>&lt;10%，得分为：（实际值/10%）*10分（最低得零分）</t>
    <phoneticPr fontId="1" type="noConversion"/>
  </si>
  <si>
    <r>
      <t>&lt;3.65%，得分为：（实际值/3.65%）*6分（最低取</t>
    </r>
    <r>
      <rPr>
        <sz val="9"/>
        <rFont val="宋体"/>
        <family val="3"/>
        <charset val="134"/>
      </rPr>
      <t>1</t>
    </r>
    <r>
      <rPr>
        <sz val="9"/>
        <rFont val="宋体"/>
        <family val="3"/>
        <charset val="134"/>
      </rPr>
      <t>分）</t>
    </r>
    <phoneticPr fontId="1" type="noConversion"/>
  </si>
  <si>
    <r>
      <t>本期纳税申报表中的纳税额/（本地区GDP/注册企业数量）      注：若存在政府给企业以优惠政策，企业不需缴纳所得税时，取值</t>
    </r>
    <r>
      <rPr>
        <sz val="9"/>
        <rFont val="宋体"/>
        <family val="3"/>
        <charset val="134"/>
      </rPr>
      <t>4</t>
    </r>
    <r>
      <rPr>
        <sz val="9"/>
        <rFont val="宋体"/>
        <family val="3"/>
        <charset val="134"/>
      </rPr>
      <t xml:space="preserve">分；若依据当地政府规定，企业缴纳定额所得税（企业按期足额缴纳），取值5分 </t>
    </r>
    <phoneticPr fontId="1" type="noConversion"/>
  </si>
  <si>
    <r>
      <t>（本期纳税申报表中的增值税、营业税等纳税额－上期纳税申报表中的增值税、营业税等纳税额）／上期纳税申报表中的增值税、营业税等纳税额          注：①以增值税纳税额增长率作为评价标准时，若企业增值税缴纳长期存在进项税大于销项税的情况，且进项税额呈现增长趋势的，取值4</t>
    </r>
    <r>
      <rPr>
        <sz val="9"/>
        <rFont val="宋体"/>
        <family val="3"/>
        <charset val="134"/>
      </rPr>
      <t>分；②以营业税纳税额增长率作为评价标准时，若企业营业税为定额，取值5分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</si>
</sst>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7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.5"/>
      <name val="Times New Roman"/>
      <family val="1"/>
    </font>
    <font>
      <sz val="10.5"/>
      <name val="宋体"/>
      <family val="3"/>
      <charset val="134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10.5"/>
      <name val="宋体"/>
      <family val="3"/>
      <charset val="134"/>
    </font>
    <font>
      <sz val="10.5"/>
      <name val="宋体"/>
      <family val="3"/>
      <charset val="134"/>
    </font>
    <font>
      <sz val="9"/>
      <color indexed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1" fillId="2" borderId="0" xfId="0" applyFont="1" applyFill="1">
      <alignment vertical="center"/>
    </xf>
    <xf numFmtId="9" fontId="1" fillId="2" borderId="0" xfId="0" applyNumberFormat="1" applyFont="1" applyFill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9" fontId="1" fillId="2" borderId="0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right" vertical="center" wrapText="1"/>
    </xf>
    <xf numFmtId="176" fontId="1" fillId="2" borderId="2" xfId="0" applyNumberFormat="1" applyFont="1" applyFill="1" applyBorder="1" applyAlignment="1">
      <alignment horizontal="right" vertical="center"/>
    </xf>
    <xf numFmtId="176" fontId="1" fillId="2" borderId="3" xfId="0" applyNumberFormat="1" applyFont="1" applyFill="1" applyBorder="1" applyAlignment="1">
      <alignment horizontal="right" vertical="center"/>
    </xf>
    <xf numFmtId="9" fontId="1" fillId="2" borderId="2" xfId="0" applyNumberFormat="1" applyFont="1" applyFill="1" applyBorder="1" applyAlignment="1">
      <alignment horizontal="right" vertical="center"/>
    </xf>
    <xf numFmtId="9" fontId="1" fillId="2" borderId="3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9" fontId="2" fillId="2" borderId="1" xfId="0" applyNumberFormat="1" applyFont="1" applyFill="1" applyBorder="1" applyAlignment="1">
      <alignment horizontal="right" vertical="center"/>
    </xf>
    <xf numFmtId="9" fontId="2" fillId="2" borderId="0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176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right" vertical="center" wrapText="1"/>
    </xf>
    <xf numFmtId="9" fontId="3" fillId="2" borderId="0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justify" vertical="center" wrapText="1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4" xfId="0" applyNumberFormat="1" applyFont="1" applyFill="1" applyBorder="1" applyAlignment="1">
      <alignment horizontal="right" vertical="center"/>
    </xf>
    <xf numFmtId="0" fontId="3" fillId="2" borderId="2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3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 wrapText="1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9" fontId="3" fillId="2" borderId="2" xfId="0" applyNumberFormat="1" applyFont="1" applyFill="1" applyBorder="1" applyAlignment="1">
      <alignment horizontal="right" vertical="center"/>
    </xf>
    <xf numFmtId="9" fontId="3" fillId="2" borderId="3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/>
    </xf>
    <xf numFmtId="9" fontId="3" fillId="2" borderId="6" xfId="0" applyNumberFormat="1" applyFont="1" applyFill="1" applyBorder="1" applyAlignment="1">
      <alignment horizontal="right" vertical="center"/>
    </xf>
    <xf numFmtId="0" fontId="3" fillId="2" borderId="3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>
      <alignment vertical="center"/>
    </xf>
    <xf numFmtId="9" fontId="3" fillId="2" borderId="0" xfId="0" applyNumberFormat="1" applyFon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9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/>
    </xf>
    <xf numFmtId="0" fontId="3" fillId="2" borderId="1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9" fontId="6" fillId="2" borderId="0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right" vertical="center" wrapText="1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9" xfId="0" applyFont="1" applyFill="1" applyBorder="1">
      <alignment vertical="center"/>
    </xf>
    <xf numFmtId="0" fontId="1" fillId="2" borderId="2" xfId="0" applyFont="1" applyFill="1" applyBorder="1" applyAlignment="1">
      <alignment horizontal="justify" vertical="center" wrapText="1"/>
    </xf>
    <xf numFmtId="0" fontId="11" fillId="2" borderId="7" xfId="0" applyFont="1" applyFill="1" applyBorder="1" applyAlignment="1">
      <alignment horizontal="justify" vertical="center" wrapText="1"/>
    </xf>
    <xf numFmtId="9" fontId="3" fillId="2" borderId="1" xfId="0" applyNumberFormat="1" applyFont="1" applyFill="1" applyBorder="1">
      <alignment vertical="center"/>
    </xf>
    <xf numFmtId="9" fontId="3" fillId="2" borderId="2" xfId="0" applyNumberFormat="1" applyFont="1" applyFill="1" applyBorder="1" applyAlignment="1">
      <alignment horizontal="right" vertical="center" wrapText="1"/>
    </xf>
    <xf numFmtId="9" fontId="3" fillId="2" borderId="3" xfId="0" applyNumberFormat="1" applyFont="1" applyFill="1" applyBorder="1" applyAlignment="1">
      <alignment horizontal="right" vertical="center" wrapText="1"/>
    </xf>
    <xf numFmtId="9" fontId="3" fillId="2" borderId="2" xfId="0" applyNumberFormat="1" applyFont="1" applyFill="1" applyBorder="1">
      <alignment vertical="center"/>
    </xf>
    <xf numFmtId="9" fontId="3" fillId="2" borderId="2" xfId="0" applyNumberFormat="1" applyFont="1" applyFill="1" applyBorder="1" applyAlignment="1">
      <alignment vertical="center" wrapText="1"/>
    </xf>
    <xf numFmtId="9" fontId="3" fillId="2" borderId="3" xfId="0" applyNumberFormat="1" applyFont="1" applyFill="1" applyBorder="1" applyAlignment="1">
      <alignment vertical="center" wrapText="1"/>
    </xf>
    <xf numFmtId="9" fontId="3" fillId="2" borderId="6" xfId="0" applyNumberFormat="1" applyFont="1" applyFill="1" applyBorder="1" applyAlignment="1">
      <alignment vertical="center" wrapText="1"/>
    </xf>
    <xf numFmtId="9" fontId="3" fillId="2" borderId="3" xfId="0" applyNumberFormat="1" applyFont="1" applyFill="1" applyBorder="1">
      <alignment vertical="center"/>
    </xf>
    <xf numFmtId="0" fontId="1" fillId="2" borderId="11" xfId="0" applyFont="1" applyFill="1" applyBorder="1" applyAlignment="1">
      <alignment vertical="center" wrapText="1"/>
    </xf>
    <xf numFmtId="10" fontId="1" fillId="2" borderId="3" xfId="0" applyNumberFormat="1" applyFont="1" applyFill="1" applyBorder="1" applyAlignment="1">
      <alignment horizontal="right" vertical="center" wrapText="1"/>
    </xf>
    <xf numFmtId="10" fontId="3" fillId="2" borderId="3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right" vertical="center"/>
    </xf>
    <xf numFmtId="0" fontId="0" fillId="2" borderId="0" xfId="0" applyFill="1">
      <alignment vertical="center"/>
    </xf>
    <xf numFmtId="0" fontId="10" fillId="2" borderId="0" xfId="0" applyFont="1" applyFill="1" applyBorder="1" applyAlignment="1">
      <alignment horizontal="justify" vertical="center" wrapText="1"/>
    </xf>
    <xf numFmtId="0" fontId="12" fillId="2" borderId="0" xfId="0" applyFont="1" applyFill="1" applyBorder="1" applyAlignment="1">
      <alignment vertical="center" wrapText="1"/>
    </xf>
    <xf numFmtId="0" fontId="0" fillId="2" borderId="0" xfId="0" applyFill="1" applyBorder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 wrapText="1"/>
    </xf>
    <xf numFmtId="9" fontId="8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top" wrapText="1"/>
    </xf>
    <xf numFmtId="9" fontId="9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top" wrapText="1"/>
    </xf>
    <xf numFmtId="9" fontId="15" fillId="2" borderId="1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 applyProtection="1">
      <alignment horizontal="right" vertical="center"/>
      <protection locked="0"/>
    </xf>
    <xf numFmtId="0" fontId="3" fillId="2" borderId="6" xfId="0" applyFont="1" applyFill="1" applyBorder="1" applyAlignment="1" applyProtection="1">
      <alignment horizontal="right" vertical="center" wrapText="1"/>
      <protection locked="0"/>
    </xf>
    <xf numFmtId="0" fontId="3" fillId="2" borderId="6" xfId="0" applyFont="1" applyFill="1" applyBorder="1" applyAlignment="1" applyProtection="1">
      <alignment horizontal="right" vertical="center"/>
      <protection locked="0"/>
    </xf>
    <xf numFmtId="176" fontId="3" fillId="2" borderId="3" xfId="0" applyNumberFormat="1" applyFont="1" applyFill="1" applyBorder="1" applyAlignment="1" applyProtection="1">
      <alignment horizontal="right" vertical="center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right" vertical="center"/>
      <protection locked="0"/>
    </xf>
    <xf numFmtId="0" fontId="3" fillId="3" borderId="4" xfId="0" applyFont="1" applyFill="1" applyBorder="1" applyAlignment="1" applyProtection="1">
      <alignment horizontal="right" vertical="center"/>
      <protection locked="0"/>
    </xf>
    <xf numFmtId="0" fontId="1" fillId="3" borderId="2" xfId="0" applyFont="1" applyFill="1" applyBorder="1" applyAlignment="1" applyProtection="1">
      <alignment horizontal="right" vertical="center"/>
      <protection locked="0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3" xfId="0" applyFont="1" applyFill="1" applyBorder="1" applyAlignment="1" applyProtection="1">
      <alignment horizontal="right" vertical="center"/>
      <protection locked="0"/>
    </xf>
    <xf numFmtId="0" fontId="3" fillId="3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left" vertical="center" wrapText="1"/>
      <protection locked="0"/>
    </xf>
    <xf numFmtId="0" fontId="3" fillId="2" borderId="3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 wrapText="1"/>
      <protection locked="0"/>
    </xf>
    <xf numFmtId="0" fontId="3" fillId="2" borderId="3" xfId="0" applyFont="1" applyFill="1" applyBorder="1" applyAlignment="1" applyProtection="1">
      <alignment horizontal="right" vertical="center" wrapText="1"/>
      <protection locked="0"/>
    </xf>
    <xf numFmtId="10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10" fontId="3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176" fontId="3" fillId="2" borderId="1" xfId="0" applyNumberFormat="1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3288"/>
        <c:axId val="272243680"/>
      </c:barChart>
      <c:catAx>
        <c:axId val="272243288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368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32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0089086859688222"/>
          <c:y val="4.6583921571600802E-2"/>
          <c:w val="0.5657015590200446"/>
          <c:h val="0.866460941231774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4464"/>
        <c:axId val="272244856"/>
      </c:barChart>
      <c:catAx>
        <c:axId val="27224446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48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446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'3-小企业(其他类)'!#REF!</c:f>
              <c:numCache>
                <c:formatCode>General</c:formatCode>
                <c:ptCount val="21"/>
                <c:pt idx="0">
                  <c:v>0</c:v>
                </c:pt>
                <c:pt idx="9">
                  <c:v>0</c:v>
                </c:pt>
                <c:pt idx="10">
                  <c:v>0</c:v>
                </c:pt>
                <c:pt idx="17">
                  <c:v>0</c:v>
                </c:pt>
                <c:pt idx="2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'3-小企业(其他类)'!#REF!</c15:sqref>
                        </c15:formulaRef>
                      </c:ext>
                    </c:extLst>
                    <c:strCache>
                      <c:ptCount val="21"/>
                      <c:pt idx="0">
                        <c:v>企业基本情况(20)</c:v>
                      </c:pt>
                      <c:pt idx="9">
                        <c:v>0</c:v>
                      </c:pt>
                      <c:pt idx="10">
                        <c:v>#REF!</c:v>
                      </c:pt>
                      <c:pt idx="17">
                        <c:v>企业经营状况(15)</c:v>
                      </c:pt>
                      <c:pt idx="20">
                        <c:v>成长性评价(15)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5640"/>
        <c:axId val="272246032"/>
      </c:barChart>
      <c:catAx>
        <c:axId val="27224564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60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56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0089086859688222"/>
          <c:y val="4.6583921571600802E-2"/>
          <c:w val="0.5657015590200446"/>
          <c:h val="0.866460941231774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'3-小企业(其他类)'!#REF!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4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'3-小企业(其他类)'!#REF!</c15:sqref>
                        </c15:formulaRef>
                      </c:ext>
                    </c:extLst>
                    <c:strCache>
                      <c:ptCount val="15"/>
                      <c:pt idx="0">
                        <c:v>企业生命周期判断(8)</c:v>
                      </c:pt>
                      <c:pt idx="1">
                        <c:v>0</c:v>
                      </c:pt>
                      <c:pt idx="4">
                        <c:v>信息透明度(6)</c:v>
                      </c:pt>
                      <c:pt idx="6">
                        <c:v>#REF!</c:v>
                      </c:pt>
                      <c:pt idx="8">
                        <c:v>产品市场(8)</c:v>
                      </c:pt>
                      <c:pt idx="9">
                        <c:v>产品技术(7)</c:v>
                      </c:pt>
                      <c:pt idx="10">
                        <c:v>销售毛利率(10)</c:v>
                      </c:pt>
                      <c:pt idx="11">
                        <c:v>#REF!</c:v>
                      </c:pt>
                      <c:pt idx="12">
                        <c:v>用（水）电量增长率(8)</c:v>
                      </c:pt>
                      <c:pt idx="13">
                        <c:v>#REF!</c:v>
                      </c:pt>
                      <c:pt idx="14">
                        <c:v>#REF!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6816"/>
        <c:axId val="272247208"/>
      </c:barChart>
      <c:catAx>
        <c:axId val="272246816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7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72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68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5955712"/>
        <c:axId val="275956104"/>
      </c:barChart>
      <c:catAx>
        <c:axId val="275955712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5956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59561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59557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0089086859688222"/>
          <c:y val="4.6583921571600802E-2"/>
          <c:w val="0.5657015590200446"/>
          <c:h val="0.866460941231774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9168"/>
        <c:axId val="272248776"/>
      </c:barChart>
      <c:catAx>
        <c:axId val="272249168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877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91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249560"/>
        <c:axId val="272247992"/>
      </c:barChart>
      <c:catAx>
        <c:axId val="27224956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7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22479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22495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0089086859688222"/>
          <c:y val="4.6583921571600802E-2"/>
          <c:w val="0.5657015590200446"/>
          <c:h val="0.866460941231774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'2-小企业(批发零售类)'!#REF!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'2-小企业(批发零售类)'!#REF!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5957280"/>
        <c:axId val="275957672"/>
      </c:barChart>
      <c:catAx>
        <c:axId val="27595728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595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595767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759572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工业类小企业评级结果!$C$2:$C$15</c:f>
              <c:strCache>
                <c:ptCount val="13"/>
                <c:pt idx="0">
                  <c:v>生命周期判断(10)</c:v>
                </c:pt>
                <c:pt idx="1">
                  <c:v>社会声誉(8)</c:v>
                </c:pt>
                <c:pt idx="2">
                  <c:v>信息透明度(7)</c:v>
                </c:pt>
                <c:pt idx="3">
                  <c:v>实际控制人行业经验(8)</c:v>
                </c:pt>
                <c:pt idx="4">
                  <c:v>实际控制人在银行信用记录(8)</c:v>
                </c:pt>
                <c:pt idx="5">
                  <c:v>实际控制人品质(8)</c:v>
                </c:pt>
                <c:pt idx="6">
                  <c:v>实际控制人婚姻(6)</c:v>
                </c:pt>
                <c:pt idx="7">
                  <c:v>销售渠道(10)</c:v>
                </c:pt>
                <c:pt idx="8">
                  <c:v>采购渠道(5)</c:v>
                </c:pt>
                <c:pt idx="9">
                  <c:v>生产技术(5)</c:v>
                </c:pt>
                <c:pt idx="10">
                  <c:v>销售毛利率(8)</c:v>
                </c:pt>
                <c:pt idx="11">
                  <c:v>所得税纳税情况(7)</c:v>
                </c:pt>
                <c:pt idx="12">
                  <c:v>流转税纳税额增长率(10)</c:v>
                </c:pt>
              </c:strCache>
            </c:strRef>
          </c:cat>
          <c:val>
            <c:numRef>
              <c:f>工业类小企业评级结果!$E$2:$E$15</c:f>
              <c:numCache>
                <c:formatCode>General</c:formatCode>
                <c:ptCount val="14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5958456"/>
        <c:axId val="275958848"/>
      </c:barChart>
      <c:catAx>
        <c:axId val="2759584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75958848"/>
        <c:crosses val="autoZero"/>
        <c:auto val="1"/>
        <c:lblAlgn val="ctr"/>
        <c:lblOffset val="100"/>
        <c:noMultiLvlLbl val="0"/>
      </c:catAx>
      <c:valAx>
        <c:axId val="275958848"/>
        <c:scaling>
          <c:orientation val="minMax"/>
          <c:max val="1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75958456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批发零售类小企业评级结果!$C$2:$C$15</c:f>
              <c:strCache>
                <c:ptCount val="13"/>
                <c:pt idx="0">
                  <c:v>企业生命周期判断(10)</c:v>
                </c:pt>
                <c:pt idx="1">
                  <c:v>社会声誉(8)</c:v>
                </c:pt>
                <c:pt idx="2">
                  <c:v>信息透明度(7)</c:v>
                </c:pt>
                <c:pt idx="3">
                  <c:v>实际控制人行业经验(8)</c:v>
                </c:pt>
                <c:pt idx="4">
                  <c:v>实际控制人在银行信用记录(8)</c:v>
                </c:pt>
                <c:pt idx="5">
                  <c:v>实际控制人品质(8)</c:v>
                </c:pt>
                <c:pt idx="6">
                  <c:v>实际控制人婚姻(6)</c:v>
                </c:pt>
                <c:pt idx="7">
                  <c:v>销售渠道(7)</c:v>
                </c:pt>
                <c:pt idx="8">
                  <c:v>采购渠道（5）</c:v>
                </c:pt>
                <c:pt idx="9">
                  <c:v>经营场所地段(8)</c:v>
                </c:pt>
                <c:pt idx="10">
                  <c:v>销售毛利率(8)</c:v>
                </c:pt>
                <c:pt idx="11">
                  <c:v>企业所得税纳税情况(7)</c:v>
                </c:pt>
                <c:pt idx="12">
                  <c:v>流转税纳税额增长率(10)</c:v>
                </c:pt>
              </c:strCache>
            </c:strRef>
          </c:cat>
          <c:val>
            <c:numRef>
              <c:f>批发零售类小企业评级结果!$E$2:$E$15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5959632"/>
        <c:axId val="275960024"/>
      </c:barChart>
      <c:catAx>
        <c:axId val="2759596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75960024"/>
        <c:crosses val="autoZero"/>
        <c:auto val="1"/>
        <c:lblAlgn val="ctr"/>
        <c:lblOffset val="100"/>
        <c:noMultiLvlLbl val="0"/>
      </c:catAx>
      <c:valAx>
        <c:axId val="275960024"/>
        <c:scaling>
          <c:orientation val="minMax"/>
          <c:max val="1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75959632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其他类小企业评级结果!$C$2:$C$15</c:f>
              <c:strCache>
                <c:ptCount val="14"/>
                <c:pt idx="0">
                  <c:v>企业生命周期判断(10)</c:v>
                </c:pt>
                <c:pt idx="1">
                  <c:v>社会声誉(8)</c:v>
                </c:pt>
                <c:pt idx="2">
                  <c:v>信息透明度(7)</c:v>
                </c:pt>
                <c:pt idx="3">
                  <c:v>实际控制人行业经验(8)</c:v>
                </c:pt>
                <c:pt idx="4">
                  <c:v>实际控制人在银行信用记录(8)</c:v>
                </c:pt>
                <c:pt idx="5">
                  <c:v>实际控制人品质(8)</c:v>
                </c:pt>
                <c:pt idx="6">
                  <c:v>实际控制人婚姻(6)</c:v>
                </c:pt>
                <c:pt idx="7">
                  <c:v>产品/服务市场接受度（5）</c:v>
                </c:pt>
                <c:pt idx="8">
                  <c:v>企业品牌(5)</c:v>
                </c:pt>
                <c:pt idx="9">
                  <c:v>销售渠道(5)</c:v>
                </c:pt>
                <c:pt idx="10">
                  <c:v>采购渠道（5）</c:v>
                </c:pt>
                <c:pt idx="11">
                  <c:v>企业所得税纳税情况(7)</c:v>
                </c:pt>
                <c:pt idx="12">
                  <c:v>销售毛利率(8)</c:v>
                </c:pt>
                <c:pt idx="13">
                  <c:v>流转税纳税额增长率(10)</c:v>
                </c:pt>
              </c:strCache>
            </c:strRef>
          </c:cat>
          <c:val>
            <c:numRef>
              <c:f>其他类小企业评级结果!$E$2:$E$15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5960808"/>
        <c:axId val="275961200"/>
      </c:barChart>
      <c:catAx>
        <c:axId val="2759608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75961200"/>
        <c:crosses val="autoZero"/>
        <c:auto val="1"/>
        <c:lblAlgn val="ctr"/>
        <c:lblOffset val="100"/>
        <c:noMultiLvlLbl val="0"/>
      </c:catAx>
      <c:valAx>
        <c:axId val="275961200"/>
        <c:scaling>
          <c:orientation val="minMax"/>
          <c:max val="1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75960808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0</xdr:colOff>
      <xdr:row>0</xdr:row>
      <xdr:rowOff>0</xdr:rowOff>
    </xdr:to>
    <xdr:graphicFrame macro="">
      <xdr:nvGraphicFramePr>
        <xdr:cNvPr id="3231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0</xdr:row>
      <xdr:rowOff>0</xdr:rowOff>
    </xdr:from>
    <xdr:to>
      <xdr:col>12</xdr:col>
      <xdr:colOff>0</xdr:colOff>
      <xdr:row>0</xdr:row>
      <xdr:rowOff>0</xdr:rowOff>
    </xdr:to>
    <xdr:graphicFrame macro="">
      <xdr:nvGraphicFramePr>
        <xdr:cNvPr id="3231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0</xdr:rowOff>
    </xdr:from>
    <xdr:to>
      <xdr:col>24</xdr:col>
      <xdr:colOff>95250</xdr:colOff>
      <xdr:row>0</xdr:row>
      <xdr:rowOff>0</xdr:rowOff>
    </xdr:to>
    <xdr:graphicFrame macro="">
      <xdr:nvGraphicFramePr>
        <xdr:cNvPr id="19109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171450</xdr:colOff>
      <xdr:row>0</xdr:row>
      <xdr:rowOff>0</xdr:rowOff>
    </xdr:from>
    <xdr:to>
      <xdr:col>24</xdr:col>
      <xdr:colOff>104775</xdr:colOff>
      <xdr:row>0</xdr:row>
      <xdr:rowOff>0</xdr:rowOff>
    </xdr:to>
    <xdr:graphicFrame macro="">
      <xdr:nvGraphicFramePr>
        <xdr:cNvPr id="19109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171450</xdr:colOff>
      <xdr:row>0</xdr:row>
      <xdr:rowOff>0</xdr:rowOff>
    </xdr:from>
    <xdr:to>
      <xdr:col>24</xdr:col>
      <xdr:colOff>95250</xdr:colOff>
      <xdr:row>0</xdr:row>
      <xdr:rowOff>0</xdr:rowOff>
    </xdr:to>
    <xdr:graphicFrame macro="">
      <xdr:nvGraphicFramePr>
        <xdr:cNvPr id="191090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171450</xdr:colOff>
      <xdr:row>0</xdr:row>
      <xdr:rowOff>0</xdr:rowOff>
    </xdr:from>
    <xdr:to>
      <xdr:col>24</xdr:col>
      <xdr:colOff>104775</xdr:colOff>
      <xdr:row>0</xdr:row>
      <xdr:rowOff>0</xdr:rowOff>
    </xdr:to>
    <xdr:graphicFrame macro="">
      <xdr:nvGraphicFramePr>
        <xdr:cNvPr id="19109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171450</xdr:colOff>
      <xdr:row>0</xdr:row>
      <xdr:rowOff>0</xdr:rowOff>
    </xdr:from>
    <xdr:to>
      <xdr:col>24</xdr:col>
      <xdr:colOff>95250</xdr:colOff>
      <xdr:row>0</xdr:row>
      <xdr:rowOff>0</xdr:rowOff>
    </xdr:to>
    <xdr:graphicFrame macro="">
      <xdr:nvGraphicFramePr>
        <xdr:cNvPr id="191090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171450</xdr:colOff>
      <xdr:row>0</xdr:row>
      <xdr:rowOff>0</xdr:rowOff>
    </xdr:from>
    <xdr:to>
      <xdr:col>24</xdr:col>
      <xdr:colOff>104775</xdr:colOff>
      <xdr:row>0</xdr:row>
      <xdr:rowOff>0</xdr:rowOff>
    </xdr:to>
    <xdr:graphicFrame macro="">
      <xdr:nvGraphicFramePr>
        <xdr:cNvPr id="191090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4</xdr:row>
      <xdr:rowOff>133350</xdr:rowOff>
    </xdr:from>
    <xdr:to>
      <xdr:col>14</xdr:col>
      <xdr:colOff>590550</xdr:colOff>
      <xdr:row>15</xdr:row>
      <xdr:rowOff>152400</xdr:rowOff>
    </xdr:to>
    <xdr:graphicFrame macro="">
      <xdr:nvGraphicFramePr>
        <xdr:cNvPr id="728132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0</xdr:row>
      <xdr:rowOff>133350</xdr:rowOff>
    </xdr:from>
    <xdr:to>
      <xdr:col>13</xdr:col>
      <xdr:colOff>133350</xdr:colOff>
      <xdr:row>11</xdr:row>
      <xdr:rowOff>152400</xdr:rowOff>
    </xdr:to>
    <xdr:graphicFrame macro="">
      <xdr:nvGraphicFramePr>
        <xdr:cNvPr id="987190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0</xdr:row>
      <xdr:rowOff>76200</xdr:rowOff>
    </xdr:from>
    <xdr:to>
      <xdr:col>11</xdr:col>
      <xdr:colOff>628650</xdr:colOff>
      <xdr:row>13</xdr:row>
      <xdr:rowOff>161925</xdr:rowOff>
    </xdr:to>
    <xdr:graphicFrame macro="">
      <xdr:nvGraphicFramePr>
        <xdr:cNvPr id="1144881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"/>
  <sheetViews>
    <sheetView zoomScale="98" zoomScaleNormal="98" workbookViewId="0">
      <pane xSplit="8" ySplit="2" topLeftCell="I57" activePane="bottomRight" state="frozen"/>
      <selection pane="topRight" activeCell="I1" sqref="I1"/>
      <selection pane="bottomLeft" activeCell="A3" sqref="A3"/>
      <selection pane="bottomRight" activeCell="K3" sqref="K3"/>
    </sheetView>
  </sheetViews>
  <sheetFormatPr defaultRowHeight="11.25" x14ac:dyDescent="0.15"/>
  <cols>
    <col min="1" max="1" width="6.5" style="10" customWidth="1"/>
    <col min="2" max="2" width="8" style="9" customWidth="1"/>
    <col min="3" max="3" width="8.25" style="9" customWidth="1"/>
    <col min="4" max="4" width="16.375" style="42" customWidth="1"/>
    <col min="5" max="5" width="26.5" style="42" customWidth="1"/>
    <col min="6" max="6" width="14.5" style="43" customWidth="1"/>
    <col min="7" max="7" width="5.25" style="44" customWidth="1"/>
    <col min="8" max="8" width="5.25" style="87" customWidth="1"/>
    <col min="9" max="9" width="10.375" style="101" customWidth="1"/>
    <col min="10" max="10" width="9.625" style="46" bestFit="1" customWidth="1"/>
    <col min="11" max="16" width="8.875" style="44" customWidth="1"/>
    <col min="17" max="20" width="5.25" style="44" customWidth="1"/>
    <col min="21" max="24" width="9" style="44"/>
    <col min="25" max="28" width="5.375" style="44" customWidth="1"/>
    <col min="29" max="29" width="25.5" style="44" bestFit="1" customWidth="1"/>
    <col min="30" max="16384" width="9" style="44"/>
  </cols>
  <sheetData>
    <row r="1" spans="1:30" s="11" customFormat="1" ht="28.5" customHeight="1" x14ac:dyDescent="0.15">
      <c r="A1" s="165" t="s">
        <v>150</v>
      </c>
      <c r="B1" s="166"/>
      <c r="C1" s="166"/>
      <c r="D1" s="166"/>
      <c r="E1" s="166"/>
      <c r="F1" s="166"/>
      <c r="G1" s="166"/>
      <c r="H1" s="166"/>
    </row>
    <row r="2" spans="1:30" s="5" customFormat="1" ht="14.25" customHeight="1" x14ac:dyDescent="0.15">
      <c r="A2" s="11"/>
      <c r="B2" s="3" t="s">
        <v>8</v>
      </c>
      <c r="C2" s="31"/>
      <c r="D2" s="16" t="s">
        <v>12</v>
      </c>
      <c r="E2" s="37" t="s">
        <v>13</v>
      </c>
      <c r="F2" s="150" t="s">
        <v>14</v>
      </c>
      <c r="G2" s="151" t="s">
        <v>15</v>
      </c>
      <c r="H2" s="16" t="s">
        <v>102</v>
      </c>
      <c r="I2" s="20" t="s">
        <v>103</v>
      </c>
      <c r="J2" s="16" t="s">
        <v>104</v>
      </c>
      <c r="K2" s="4" t="s">
        <v>16</v>
      </c>
      <c r="L2" s="7"/>
      <c r="M2" s="7"/>
      <c r="N2" s="7"/>
      <c r="O2" s="7"/>
      <c r="P2" s="7"/>
      <c r="Q2" s="7"/>
      <c r="R2" s="7"/>
      <c r="S2" s="7"/>
      <c r="T2" s="7"/>
    </row>
    <row r="3" spans="1:30" ht="44.25" customHeight="1" x14ac:dyDescent="0.15">
      <c r="A3" s="10">
        <v>1</v>
      </c>
      <c r="B3" s="17" t="s">
        <v>106</v>
      </c>
      <c r="C3" s="14" t="s">
        <v>108</v>
      </c>
      <c r="D3" s="103" t="s">
        <v>149</v>
      </c>
      <c r="E3" s="90" t="s">
        <v>10</v>
      </c>
      <c r="F3" s="147">
        <v>1</v>
      </c>
      <c r="G3" s="144">
        <v>5</v>
      </c>
      <c r="H3" s="58">
        <v>10</v>
      </c>
      <c r="I3" s="49">
        <f>H3*10</f>
        <v>100</v>
      </c>
      <c r="J3" s="99">
        <f>G3*H3</f>
        <v>50</v>
      </c>
      <c r="K3" s="105">
        <f>J3/I3</f>
        <v>0.5</v>
      </c>
      <c r="L3" s="50"/>
      <c r="M3" s="50"/>
      <c r="N3" s="50"/>
      <c r="O3" s="50"/>
      <c r="P3" s="50"/>
      <c r="Q3" s="51"/>
      <c r="R3" s="51"/>
      <c r="S3" s="51"/>
      <c r="T3" s="51"/>
      <c r="AD3" s="83"/>
    </row>
    <row r="4" spans="1:30" ht="17.25" customHeight="1" x14ac:dyDescent="0.15">
      <c r="B4" s="18"/>
      <c r="C4" s="15"/>
      <c r="D4" s="52"/>
      <c r="E4" s="90" t="s">
        <v>172</v>
      </c>
      <c r="F4" s="152"/>
      <c r="G4" s="153"/>
      <c r="H4" s="53"/>
      <c r="I4" s="53"/>
      <c r="J4" s="54"/>
      <c r="K4" s="54"/>
      <c r="L4" s="50"/>
      <c r="M4" s="50"/>
      <c r="N4" s="50"/>
      <c r="O4" s="50"/>
      <c r="P4" s="50"/>
      <c r="Q4" s="51"/>
      <c r="R4" s="51"/>
      <c r="S4" s="51"/>
      <c r="T4" s="51"/>
      <c r="AD4" s="83"/>
    </row>
    <row r="5" spans="1:30" ht="17.25" customHeight="1" x14ac:dyDescent="0.15">
      <c r="B5" s="18"/>
      <c r="C5" s="15"/>
      <c r="D5" s="52"/>
      <c r="E5" s="90" t="s">
        <v>171</v>
      </c>
      <c r="F5" s="152"/>
      <c r="G5" s="153"/>
      <c r="H5" s="53"/>
      <c r="I5" s="53"/>
      <c r="J5" s="54"/>
      <c r="K5" s="54"/>
      <c r="L5" s="50"/>
      <c r="M5" s="50"/>
      <c r="N5" s="50"/>
      <c r="O5" s="50"/>
      <c r="P5" s="50"/>
      <c r="Q5" s="51"/>
      <c r="R5" s="51"/>
      <c r="S5" s="51"/>
      <c r="T5" s="51"/>
      <c r="AD5" s="83"/>
    </row>
    <row r="6" spans="1:30" ht="17.25" customHeight="1" x14ac:dyDescent="0.15">
      <c r="B6" s="18"/>
      <c r="C6" s="15"/>
      <c r="D6" s="52"/>
      <c r="E6" s="47" t="s">
        <v>17</v>
      </c>
      <c r="F6" s="152"/>
      <c r="G6" s="153"/>
      <c r="H6" s="53"/>
      <c r="I6" s="53"/>
      <c r="J6" s="54"/>
      <c r="K6" s="54"/>
      <c r="L6" s="50"/>
      <c r="M6" s="50"/>
      <c r="N6" s="50"/>
      <c r="O6" s="50"/>
      <c r="P6" s="50"/>
      <c r="Q6" s="51"/>
      <c r="R6" s="51"/>
      <c r="S6" s="51"/>
      <c r="T6" s="51"/>
      <c r="AD6" s="83"/>
    </row>
    <row r="7" spans="1:30" ht="17.25" customHeight="1" x14ac:dyDescent="0.15">
      <c r="B7" s="18"/>
      <c r="C7" s="19"/>
      <c r="D7" s="52"/>
      <c r="E7" s="47" t="s">
        <v>18</v>
      </c>
      <c r="F7" s="152"/>
      <c r="G7" s="153"/>
      <c r="H7" s="43"/>
      <c r="I7" s="53"/>
      <c r="J7" s="54"/>
      <c r="K7" s="54"/>
      <c r="L7" s="50"/>
      <c r="M7" s="50"/>
      <c r="N7" s="50"/>
      <c r="O7" s="50"/>
      <c r="P7" s="50"/>
      <c r="Q7" s="51"/>
      <c r="R7" s="51"/>
      <c r="S7" s="51"/>
      <c r="T7" s="51"/>
      <c r="AD7" s="83"/>
    </row>
    <row r="8" spans="1:30" ht="22.5" customHeight="1" x14ac:dyDescent="0.15">
      <c r="B8" s="13"/>
      <c r="C8" s="12" t="s">
        <v>107</v>
      </c>
      <c r="D8" s="57" t="s">
        <v>19</v>
      </c>
      <c r="E8" s="90" t="s">
        <v>109</v>
      </c>
      <c r="F8" s="147"/>
      <c r="G8" s="145"/>
      <c r="H8" s="58">
        <v>8</v>
      </c>
      <c r="I8" s="49">
        <f>H8*10</f>
        <v>80</v>
      </c>
      <c r="J8" s="99">
        <f>G8*H8</f>
        <v>0</v>
      </c>
      <c r="K8" s="105">
        <f>J8/I8</f>
        <v>0</v>
      </c>
      <c r="L8" s="61"/>
      <c r="M8" s="61"/>
      <c r="N8" s="61"/>
      <c r="O8" s="61"/>
      <c r="P8" s="61"/>
      <c r="Q8" s="51"/>
      <c r="R8" s="51"/>
      <c r="S8" s="51"/>
      <c r="T8" s="51"/>
      <c r="AD8" s="83"/>
    </row>
    <row r="9" spans="1:30" ht="22.5" customHeight="1" x14ac:dyDescent="0.15">
      <c r="B9" s="13"/>
      <c r="C9" s="15"/>
      <c r="D9" s="62"/>
      <c r="E9" s="90" t="s">
        <v>20</v>
      </c>
      <c r="F9" s="152"/>
      <c r="G9" s="154"/>
      <c r="H9" s="64"/>
      <c r="I9" s="54"/>
      <c r="J9" s="50"/>
      <c r="K9" s="54"/>
      <c r="L9" s="66"/>
      <c r="M9" s="66"/>
      <c r="N9" s="66"/>
      <c r="O9" s="66"/>
      <c r="P9" s="66"/>
      <c r="Q9" s="51"/>
      <c r="R9" s="51"/>
      <c r="S9" s="51"/>
      <c r="T9" s="51"/>
      <c r="AD9" s="83"/>
    </row>
    <row r="10" spans="1:30" ht="22.5" customHeight="1" x14ac:dyDescent="0.15">
      <c r="B10" s="13"/>
      <c r="C10" s="15"/>
      <c r="D10" s="62"/>
      <c r="E10" s="47" t="s">
        <v>21</v>
      </c>
      <c r="F10" s="152"/>
      <c r="G10" s="154"/>
      <c r="H10" s="64"/>
      <c r="I10" s="54"/>
      <c r="J10" s="50"/>
      <c r="K10" s="54"/>
      <c r="L10" s="66"/>
      <c r="M10" s="66"/>
      <c r="N10" s="66"/>
      <c r="O10" s="66"/>
      <c r="P10" s="66"/>
      <c r="Q10" s="51"/>
      <c r="R10" s="51"/>
      <c r="S10" s="51"/>
      <c r="T10" s="51"/>
      <c r="AD10" s="83"/>
    </row>
    <row r="11" spans="1:30" ht="22.5" customHeight="1" x14ac:dyDescent="0.15">
      <c r="B11" s="13"/>
      <c r="C11" s="15"/>
      <c r="D11" s="62"/>
      <c r="E11" s="42" t="s">
        <v>22</v>
      </c>
      <c r="F11" s="152"/>
      <c r="G11" s="154"/>
      <c r="H11" s="68"/>
      <c r="I11" s="54"/>
      <c r="J11" s="50"/>
      <c r="K11" s="54"/>
      <c r="L11" s="66"/>
      <c r="M11" s="66"/>
      <c r="N11" s="66"/>
      <c r="O11" s="66"/>
      <c r="P11" s="66"/>
      <c r="Q11" s="51"/>
      <c r="R11" s="51"/>
      <c r="S11" s="51"/>
      <c r="T11" s="51"/>
      <c r="AD11" s="83"/>
    </row>
    <row r="12" spans="1:30" ht="27" customHeight="1" x14ac:dyDescent="0.15">
      <c r="B12" s="18"/>
      <c r="C12" s="93" t="s">
        <v>80</v>
      </c>
      <c r="D12" s="102" t="s">
        <v>173</v>
      </c>
      <c r="E12" s="90" t="s">
        <v>105</v>
      </c>
      <c r="F12" s="147"/>
      <c r="G12" s="144"/>
      <c r="H12" s="58">
        <v>7</v>
      </c>
      <c r="I12" s="49">
        <f>H12*10</f>
        <v>70</v>
      </c>
      <c r="J12" s="99">
        <f>G12*H12</f>
        <v>0</v>
      </c>
      <c r="K12" s="105">
        <f>J12/I12</f>
        <v>0</v>
      </c>
      <c r="L12" s="66"/>
      <c r="M12" s="66"/>
      <c r="N12" s="66"/>
      <c r="O12" s="66"/>
      <c r="P12" s="66"/>
      <c r="Q12" s="51"/>
      <c r="R12" s="51"/>
      <c r="S12" s="51"/>
      <c r="T12" s="51"/>
      <c r="AD12" s="83"/>
    </row>
    <row r="13" spans="1:30" ht="27" customHeight="1" x14ac:dyDescent="0.15">
      <c r="B13" s="18"/>
      <c r="C13" s="13"/>
      <c r="D13" s="62"/>
      <c r="E13" s="94" t="s">
        <v>85</v>
      </c>
      <c r="F13" s="155"/>
      <c r="G13" s="153"/>
      <c r="H13" s="64"/>
      <c r="I13" s="54"/>
      <c r="J13" s="50"/>
      <c r="K13" s="54"/>
      <c r="L13" s="66"/>
      <c r="M13" s="66"/>
      <c r="N13" s="66"/>
      <c r="O13" s="66"/>
      <c r="P13" s="66"/>
      <c r="Q13" s="51"/>
      <c r="R13" s="51"/>
      <c r="S13" s="51"/>
      <c r="T13" s="51"/>
      <c r="AD13" s="83"/>
    </row>
    <row r="14" spans="1:30" ht="27" customHeight="1" x14ac:dyDescent="0.15">
      <c r="B14" s="18"/>
      <c r="C14" s="23"/>
      <c r="D14" s="70"/>
      <c r="E14" s="94" t="s">
        <v>84</v>
      </c>
      <c r="F14" s="155"/>
      <c r="G14" s="153"/>
      <c r="H14" s="64"/>
      <c r="I14" s="54"/>
      <c r="J14" s="50"/>
      <c r="K14" s="54"/>
      <c r="L14" s="66"/>
      <c r="M14" s="66"/>
      <c r="N14" s="66"/>
      <c r="O14" s="66"/>
      <c r="P14" s="66"/>
      <c r="Q14" s="51"/>
      <c r="R14" s="51"/>
      <c r="S14" s="51"/>
      <c r="T14" s="51"/>
      <c r="AD14" s="83"/>
    </row>
    <row r="15" spans="1:30" ht="45.75" customHeight="1" x14ac:dyDescent="0.15">
      <c r="A15" s="10">
        <v>2</v>
      </c>
      <c r="B15" s="93" t="s">
        <v>82</v>
      </c>
      <c r="C15" s="12" t="s">
        <v>23</v>
      </c>
      <c r="D15" s="98" t="s">
        <v>174</v>
      </c>
      <c r="E15" s="90" t="s">
        <v>25</v>
      </c>
      <c r="F15" s="147"/>
      <c r="G15" s="144"/>
      <c r="H15" s="58">
        <v>8</v>
      </c>
      <c r="I15" s="49">
        <f>H15*10</f>
        <v>80</v>
      </c>
      <c r="J15" s="99">
        <f>G15*H15</f>
        <v>0</v>
      </c>
      <c r="K15" s="105">
        <f>J15/I15</f>
        <v>0</v>
      </c>
      <c r="L15" s="97"/>
      <c r="M15" s="51"/>
      <c r="N15" s="51"/>
      <c r="O15" s="51"/>
      <c r="P15" s="51"/>
      <c r="Q15" s="51"/>
      <c r="R15" s="51"/>
      <c r="S15" s="51"/>
      <c r="T15" s="51"/>
      <c r="AD15" s="83"/>
    </row>
    <row r="16" spans="1:30" ht="18.75" customHeight="1" x14ac:dyDescent="0.15">
      <c r="B16" s="15"/>
      <c r="C16" s="70"/>
      <c r="D16" s="70"/>
      <c r="E16" s="94" t="s">
        <v>100</v>
      </c>
      <c r="F16" s="156"/>
      <c r="G16" s="153"/>
      <c r="H16" s="64"/>
      <c r="I16" s="54"/>
      <c r="J16" s="50"/>
      <c r="K16" s="54"/>
      <c r="L16" s="51"/>
      <c r="M16" s="51"/>
      <c r="N16" s="51"/>
      <c r="O16" s="51"/>
      <c r="P16" s="51"/>
      <c r="Q16" s="51"/>
      <c r="R16" s="51"/>
      <c r="S16" s="51"/>
      <c r="T16" s="51"/>
      <c r="AD16" s="83"/>
    </row>
    <row r="17" spans="1:30" ht="18.75" customHeight="1" x14ac:dyDescent="0.15">
      <c r="B17" s="15"/>
      <c r="C17" s="70"/>
      <c r="D17" s="70"/>
      <c r="E17" s="90" t="s">
        <v>189</v>
      </c>
      <c r="F17" s="156"/>
      <c r="G17" s="153"/>
      <c r="H17" s="64"/>
      <c r="I17" s="54"/>
      <c r="J17" s="50"/>
      <c r="K17" s="54"/>
      <c r="L17" s="51"/>
      <c r="M17" s="51"/>
      <c r="N17" s="51"/>
      <c r="O17" s="51"/>
      <c r="P17" s="51"/>
      <c r="Q17" s="51"/>
      <c r="R17" s="51"/>
      <c r="S17" s="51"/>
      <c r="T17" s="51"/>
      <c r="AD17" s="83"/>
    </row>
    <row r="18" spans="1:30" ht="18.75" customHeight="1" x14ac:dyDescent="0.15">
      <c r="B18" s="15"/>
      <c r="C18" s="70"/>
      <c r="D18" s="74"/>
      <c r="E18" s="94" t="s">
        <v>101</v>
      </c>
      <c r="F18" s="156"/>
      <c r="G18" s="153"/>
      <c r="H18" s="64"/>
      <c r="I18" s="54"/>
      <c r="J18" s="50"/>
      <c r="K18" s="54"/>
      <c r="L18" s="51"/>
      <c r="M18" s="51"/>
      <c r="N18" s="51"/>
      <c r="O18" s="51"/>
      <c r="P18" s="51"/>
      <c r="Q18" s="51"/>
      <c r="R18" s="51"/>
      <c r="S18" s="51"/>
      <c r="T18" s="51"/>
      <c r="AD18" s="83"/>
    </row>
    <row r="19" spans="1:30" ht="48.75" customHeight="1" x14ac:dyDescent="0.15">
      <c r="B19" s="29"/>
      <c r="C19" s="95" t="s">
        <v>83</v>
      </c>
      <c r="D19" s="57" t="s">
        <v>29</v>
      </c>
      <c r="E19" s="90" t="s">
        <v>30</v>
      </c>
      <c r="F19" s="147"/>
      <c r="G19" s="144"/>
      <c r="H19" s="58">
        <v>8</v>
      </c>
      <c r="I19" s="49">
        <f>H19*10</f>
        <v>80</v>
      </c>
      <c r="J19" s="99">
        <f>G19*H19</f>
        <v>0</v>
      </c>
      <c r="K19" s="105">
        <f>J19/I19</f>
        <v>0</v>
      </c>
      <c r="L19" s="51"/>
      <c r="M19" s="51"/>
      <c r="N19" s="51"/>
      <c r="O19" s="51"/>
      <c r="P19" s="51"/>
      <c r="Q19" s="51"/>
      <c r="R19" s="51"/>
      <c r="S19" s="51"/>
      <c r="T19" s="51"/>
      <c r="AD19" s="83"/>
    </row>
    <row r="20" spans="1:30" ht="15.75" customHeight="1" x14ac:dyDescent="0.15">
      <c r="B20" s="29"/>
      <c r="C20" s="15"/>
      <c r="D20" s="62"/>
      <c r="E20" s="47" t="s">
        <v>31</v>
      </c>
      <c r="F20" s="156"/>
      <c r="G20" s="153"/>
      <c r="H20" s="64"/>
      <c r="I20" s="54"/>
      <c r="J20" s="50"/>
      <c r="K20" s="54"/>
      <c r="L20" s="51"/>
      <c r="M20" s="51"/>
      <c r="N20" s="51"/>
      <c r="O20" s="51"/>
      <c r="P20" s="51"/>
      <c r="Q20" s="51"/>
      <c r="R20" s="51"/>
      <c r="S20" s="51"/>
      <c r="T20" s="51"/>
      <c r="AD20" s="83"/>
    </row>
    <row r="21" spans="1:30" ht="27" customHeight="1" x14ac:dyDescent="0.15">
      <c r="B21" s="18"/>
      <c r="C21" s="13"/>
      <c r="D21" s="62"/>
      <c r="E21" s="47" t="s">
        <v>32</v>
      </c>
      <c r="F21" s="157"/>
      <c r="G21" s="153"/>
      <c r="H21" s="54"/>
      <c r="I21" s="54"/>
      <c r="J21" s="50"/>
      <c r="K21" s="54"/>
      <c r="L21" s="51"/>
      <c r="M21" s="51"/>
      <c r="N21" s="51"/>
      <c r="O21" s="51"/>
      <c r="P21" s="51"/>
      <c r="Q21" s="51"/>
      <c r="R21" s="51"/>
      <c r="S21" s="51"/>
      <c r="T21" s="51"/>
      <c r="AC21" s="44" t="e">
        <f>#REF!</f>
        <v>#REF!</v>
      </c>
      <c r="AD21" s="83" t="e">
        <f>#REF!/SUM(H30:H38)*#REF!+H33/SUM(H30:H38)*K33+H38/SUM(H30:H38)*K38</f>
        <v>#REF!</v>
      </c>
    </row>
    <row r="22" spans="1:30" ht="27" customHeight="1" x14ac:dyDescent="0.15">
      <c r="B22" s="18"/>
      <c r="C22" s="13"/>
      <c r="D22" s="62"/>
      <c r="E22" s="47" t="s">
        <v>33</v>
      </c>
      <c r="F22" s="158"/>
      <c r="G22" s="153"/>
      <c r="H22" s="54"/>
      <c r="I22" s="54"/>
      <c r="J22" s="50"/>
      <c r="K22" s="54"/>
      <c r="L22" s="51"/>
      <c r="M22" s="51"/>
      <c r="N22" s="51"/>
      <c r="O22" s="51"/>
      <c r="P22" s="51"/>
      <c r="Q22" s="51"/>
      <c r="R22" s="51"/>
      <c r="S22" s="51"/>
      <c r="T22" s="51"/>
      <c r="AD22" s="83"/>
    </row>
    <row r="23" spans="1:30" ht="28.5" customHeight="1" x14ac:dyDescent="0.15">
      <c r="B23" s="29"/>
      <c r="C23" s="12" t="s">
        <v>110</v>
      </c>
      <c r="D23" s="98" t="s">
        <v>175</v>
      </c>
      <c r="E23" s="47" t="s">
        <v>36</v>
      </c>
      <c r="F23" s="147"/>
      <c r="G23" s="144"/>
      <c r="H23" s="58">
        <v>8</v>
      </c>
      <c r="I23" s="49">
        <f>H23*10</f>
        <v>80</v>
      </c>
      <c r="J23" s="99">
        <f>G23*H23</f>
        <v>0</v>
      </c>
      <c r="K23" s="105">
        <f>J23/I23</f>
        <v>0</v>
      </c>
      <c r="L23" s="51"/>
      <c r="M23" s="51"/>
      <c r="N23" s="51"/>
      <c r="O23" s="51"/>
      <c r="P23" s="51"/>
      <c r="Q23" s="51"/>
      <c r="R23" s="51"/>
      <c r="S23" s="51"/>
      <c r="T23" s="51"/>
      <c r="AD23" s="83"/>
    </row>
    <row r="24" spans="1:30" ht="28.5" customHeight="1" x14ac:dyDescent="0.15">
      <c r="B24" s="29"/>
      <c r="C24" s="15"/>
      <c r="D24" s="15"/>
      <c r="E24" s="47" t="s">
        <v>37</v>
      </c>
      <c r="F24" s="156"/>
      <c r="G24" s="153"/>
      <c r="H24" s="64"/>
      <c r="I24" s="54"/>
      <c r="J24" s="50"/>
      <c r="K24" s="54"/>
      <c r="L24" s="51"/>
      <c r="M24" s="51"/>
      <c r="N24" s="51"/>
      <c r="O24" s="51"/>
      <c r="P24" s="51"/>
      <c r="Q24" s="51"/>
      <c r="R24" s="51"/>
      <c r="S24" s="51"/>
      <c r="T24" s="51"/>
      <c r="AD24" s="83"/>
    </row>
    <row r="25" spans="1:30" ht="28.5" customHeight="1" x14ac:dyDescent="0.15">
      <c r="B25" s="18"/>
      <c r="C25" s="13"/>
      <c r="D25" s="13"/>
      <c r="E25" s="47" t="s">
        <v>38</v>
      </c>
      <c r="F25" s="158"/>
      <c r="G25" s="153"/>
      <c r="H25" s="54"/>
      <c r="I25" s="54"/>
      <c r="J25" s="50"/>
      <c r="K25" s="54"/>
      <c r="L25" s="51"/>
      <c r="M25" s="51"/>
      <c r="N25" s="51"/>
      <c r="O25" s="51"/>
      <c r="P25" s="51"/>
      <c r="Q25" s="51"/>
      <c r="R25" s="51"/>
      <c r="S25" s="51"/>
      <c r="T25" s="51"/>
      <c r="AC25" s="44" t="str">
        <f>B30</f>
        <v>企业竞争能力(20)</v>
      </c>
      <c r="AD25" s="83">
        <f>H30/SUM(H30:H41)*K30+H40/SUM(H30:H41)*K40+H41/SUM(H30:H41)*K41</f>
        <v>0</v>
      </c>
    </row>
    <row r="26" spans="1:30" s="1" customFormat="1" ht="22.5" customHeight="1" x14ac:dyDescent="0.15">
      <c r="A26" s="10"/>
      <c r="B26" s="18"/>
      <c r="C26" s="12" t="s">
        <v>111</v>
      </c>
      <c r="D26" s="38" t="s">
        <v>39</v>
      </c>
      <c r="E26" s="115" t="s">
        <v>40</v>
      </c>
      <c r="F26" s="147"/>
      <c r="G26" s="146"/>
      <c r="H26" s="21">
        <v>6</v>
      </c>
      <c r="I26" s="49">
        <f>H26*10</f>
        <v>60</v>
      </c>
      <c r="J26" s="99">
        <f>G26*H26</f>
        <v>0</v>
      </c>
      <c r="K26" s="105">
        <f>J26/I26</f>
        <v>0</v>
      </c>
      <c r="L26" s="8"/>
      <c r="M26" s="8"/>
      <c r="N26" s="8"/>
      <c r="O26" s="8"/>
      <c r="P26" s="8"/>
      <c r="Q26" s="8"/>
      <c r="R26" s="8"/>
      <c r="S26" s="8"/>
      <c r="T26" s="8"/>
      <c r="AD26" s="2"/>
    </row>
    <row r="27" spans="1:30" s="1" customFormat="1" ht="15.75" customHeight="1" x14ac:dyDescent="0.15">
      <c r="A27" s="10"/>
      <c r="B27" s="18"/>
      <c r="C27" s="13"/>
      <c r="D27" s="32"/>
      <c r="E27" s="116" t="s">
        <v>77</v>
      </c>
      <c r="F27" s="157"/>
      <c r="G27" s="139"/>
      <c r="H27" s="22"/>
      <c r="I27" s="54"/>
      <c r="J27" s="50"/>
      <c r="K27" s="54"/>
      <c r="L27" s="8"/>
      <c r="M27" s="8"/>
      <c r="N27" s="8"/>
      <c r="O27" s="8"/>
      <c r="P27" s="8"/>
      <c r="Q27" s="8"/>
      <c r="R27" s="8"/>
      <c r="S27" s="8"/>
      <c r="T27" s="8"/>
      <c r="AD27" s="2"/>
    </row>
    <row r="28" spans="1:30" ht="15.75" customHeight="1" x14ac:dyDescent="0.15">
      <c r="B28" s="18"/>
      <c r="C28" s="70"/>
      <c r="D28" s="70"/>
      <c r="E28" s="94" t="s">
        <v>86</v>
      </c>
      <c r="F28" s="156"/>
      <c r="G28" s="153"/>
      <c r="H28" s="54"/>
      <c r="I28" s="54"/>
      <c r="J28" s="50"/>
      <c r="K28" s="54"/>
      <c r="L28" s="51"/>
      <c r="M28" s="51"/>
      <c r="N28" s="51"/>
      <c r="O28" s="51"/>
      <c r="P28" s="51"/>
      <c r="Q28" s="51"/>
      <c r="R28" s="51"/>
      <c r="S28" s="51"/>
      <c r="T28" s="51"/>
      <c r="AC28" s="44" t="str">
        <f>B47</f>
        <v>成长性评价(10)</v>
      </c>
      <c r="AD28" s="83" t="e">
        <f>H47/SUM(H47:H48)*K47+#REF!/SUM(H47:H48)*#REF!+#REF!/SUM(H47:H48)*#REF!+#REF!/SUM(H47:H48)*#REF!</f>
        <v>#REF!</v>
      </c>
    </row>
    <row r="29" spans="1:30" ht="15.75" customHeight="1" x14ac:dyDescent="0.15">
      <c r="B29" s="18"/>
      <c r="C29" s="74"/>
      <c r="D29" s="74"/>
      <c r="E29" s="47" t="s">
        <v>76</v>
      </c>
      <c r="F29" s="140"/>
      <c r="G29" s="141"/>
      <c r="H29" s="76"/>
      <c r="I29" s="54"/>
      <c r="J29" s="50"/>
      <c r="K29" s="54"/>
      <c r="L29" s="51"/>
      <c r="M29" s="51"/>
      <c r="N29" s="51"/>
      <c r="O29" s="51"/>
      <c r="P29" s="51"/>
      <c r="Q29" s="51"/>
      <c r="R29" s="51"/>
      <c r="S29" s="51"/>
      <c r="T29" s="51"/>
      <c r="AD29" s="83"/>
    </row>
    <row r="30" spans="1:30" ht="38.25" customHeight="1" x14ac:dyDescent="0.15">
      <c r="A30" s="10">
        <v>3</v>
      </c>
      <c r="B30" s="95" t="s">
        <v>89</v>
      </c>
      <c r="C30" s="12" t="s">
        <v>178</v>
      </c>
      <c r="D30" s="98" t="s">
        <v>112</v>
      </c>
      <c r="E30" s="90" t="s">
        <v>113</v>
      </c>
      <c r="F30" s="147"/>
      <c r="G30" s="144"/>
      <c r="H30" s="41">
        <v>10</v>
      </c>
      <c r="I30" s="49">
        <f>H30*10</f>
        <v>100</v>
      </c>
      <c r="J30" s="99">
        <f>G30*H30</f>
        <v>0</v>
      </c>
      <c r="K30" s="105">
        <f>J30/I30</f>
        <v>0</v>
      </c>
      <c r="L30" s="51"/>
      <c r="M30" s="51"/>
      <c r="N30" s="51"/>
      <c r="O30" s="51"/>
      <c r="P30" s="51"/>
      <c r="Q30" s="51"/>
      <c r="R30" s="51"/>
      <c r="S30" s="51"/>
      <c r="T30" s="51"/>
    </row>
    <row r="31" spans="1:30" ht="23.25" customHeight="1" x14ac:dyDescent="0.15">
      <c r="B31" s="18"/>
      <c r="C31" s="13"/>
      <c r="D31" s="70"/>
      <c r="E31" s="94" t="s">
        <v>91</v>
      </c>
      <c r="F31" s="156"/>
      <c r="G31" s="153"/>
      <c r="H31" s="54"/>
      <c r="I31" s="54"/>
      <c r="J31" s="50"/>
      <c r="K31" s="54"/>
      <c r="L31" s="51"/>
      <c r="M31" s="51"/>
      <c r="N31" s="51"/>
      <c r="O31" s="51"/>
      <c r="P31" s="51"/>
      <c r="Q31" s="51"/>
      <c r="R31" s="51"/>
      <c r="S31" s="51"/>
      <c r="T31" s="51"/>
    </row>
    <row r="32" spans="1:30" ht="23.25" customHeight="1" x14ac:dyDescent="0.15">
      <c r="B32" s="18"/>
      <c r="C32" s="70"/>
      <c r="D32" s="70"/>
      <c r="E32" s="94" t="s">
        <v>92</v>
      </c>
      <c r="F32" s="156"/>
      <c r="G32" s="153"/>
      <c r="H32" s="54"/>
      <c r="I32" s="54"/>
      <c r="J32" s="50"/>
      <c r="K32" s="54"/>
      <c r="L32" s="51"/>
      <c r="M32" s="51"/>
      <c r="N32" s="51"/>
      <c r="O32" s="51"/>
      <c r="P32" s="51"/>
      <c r="Q32" s="51"/>
      <c r="R32" s="51"/>
      <c r="S32" s="51"/>
      <c r="T32" s="51"/>
    </row>
    <row r="33" spans="1:30" ht="23.25" customHeight="1" x14ac:dyDescent="0.15">
      <c r="B33" s="18"/>
      <c r="C33" s="74"/>
      <c r="D33" s="74"/>
      <c r="E33" s="94" t="s">
        <v>93</v>
      </c>
      <c r="F33" s="140"/>
      <c r="G33" s="141"/>
      <c r="H33" s="76"/>
      <c r="I33" s="54"/>
      <c r="J33" s="50"/>
      <c r="K33" s="54"/>
      <c r="L33" s="51"/>
      <c r="M33" s="51"/>
      <c r="N33" s="51"/>
      <c r="O33" s="51"/>
      <c r="P33" s="51"/>
      <c r="Q33" s="51"/>
      <c r="R33" s="51"/>
      <c r="S33" s="51"/>
      <c r="T33" s="51"/>
    </row>
    <row r="34" spans="1:30" ht="23.25" customHeight="1" x14ac:dyDescent="0.15">
      <c r="B34" s="18"/>
      <c r="C34" s="12" t="s">
        <v>179</v>
      </c>
      <c r="D34" s="96" t="s">
        <v>90</v>
      </c>
      <c r="E34" s="94" t="s">
        <v>94</v>
      </c>
      <c r="F34" s="147"/>
      <c r="G34" s="148"/>
      <c r="H34" s="54">
        <v>5</v>
      </c>
      <c r="I34" s="49">
        <f>H34*10</f>
        <v>50</v>
      </c>
      <c r="J34" s="99">
        <f>G34*H34</f>
        <v>0</v>
      </c>
      <c r="K34" s="105">
        <f>J34/I34</f>
        <v>0</v>
      </c>
      <c r="L34" s="51"/>
      <c r="M34" s="51"/>
      <c r="N34" s="51"/>
      <c r="O34" s="51"/>
      <c r="P34" s="51"/>
      <c r="Q34" s="51"/>
      <c r="R34" s="51"/>
      <c r="S34" s="51"/>
      <c r="T34" s="51"/>
    </row>
    <row r="35" spans="1:30" ht="23.25" customHeight="1" x14ac:dyDescent="0.15">
      <c r="B35" s="18"/>
      <c r="C35" s="70"/>
      <c r="D35" s="70"/>
      <c r="E35" s="94" t="s">
        <v>96</v>
      </c>
      <c r="F35" s="156"/>
      <c r="G35" s="153"/>
      <c r="H35" s="54"/>
      <c r="I35" s="54"/>
      <c r="J35" s="50"/>
      <c r="K35" s="54"/>
      <c r="L35" s="51"/>
      <c r="M35" s="51"/>
      <c r="N35" s="51"/>
      <c r="O35" s="51"/>
      <c r="P35" s="51"/>
      <c r="Q35" s="51"/>
      <c r="R35" s="51"/>
      <c r="S35" s="51"/>
      <c r="T35" s="51"/>
    </row>
    <row r="36" spans="1:30" ht="23.25" customHeight="1" x14ac:dyDescent="0.15">
      <c r="B36" s="18"/>
      <c r="C36" s="70"/>
      <c r="D36" s="70"/>
      <c r="E36" s="94" t="s">
        <v>97</v>
      </c>
      <c r="F36" s="156"/>
      <c r="G36" s="153"/>
      <c r="H36" s="54"/>
      <c r="I36" s="54"/>
      <c r="J36" s="50"/>
      <c r="K36" s="54"/>
      <c r="L36" s="51"/>
      <c r="M36" s="51"/>
      <c r="N36" s="51"/>
      <c r="O36" s="51"/>
      <c r="P36" s="51"/>
      <c r="Q36" s="51"/>
      <c r="R36" s="51"/>
      <c r="S36" s="51"/>
      <c r="T36" s="51"/>
    </row>
    <row r="37" spans="1:30" ht="23.25" customHeight="1" x14ac:dyDescent="0.15">
      <c r="B37" s="18"/>
      <c r="C37" s="70"/>
      <c r="D37" s="70"/>
      <c r="E37" s="94" t="s">
        <v>95</v>
      </c>
      <c r="F37" s="156"/>
      <c r="G37" s="153"/>
      <c r="H37" s="54"/>
      <c r="I37" s="54"/>
      <c r="J37" s="50"/>
      <c r="K37" s="54"/>
      <c r="L37" s="51"/>
      <c r="M37" s="51"/>
      <c r="N37" s="51"/>
      <c r="O37" s="51"/>
      <c r="P37" s="51"/>
      <c r="Q37" s="51"/>
      <c r="R37" s="51"/>
      <c r="S37" s="51"/>
      <c r="T37" s="51"/>
    </row>
    <row r="38" spans="1:30" ht="24.75" customHeight="1" x14ac:dyDescent="0.15">
      <c r="B38" s="13"/>
      <c r="C38" s="95" t="s">
        <v>87</v>
      </c>
      <c r="D38" s="98" t="s">
        <v>114</v>
      </c>
      <c r="E38" s="90" t="s">
        <v>115</v>
      </c>
      <c r="F38" s="147"/>
      <c r="G38" s="148"/>
      <c r="H38" s="49">
        <v>5</v>
      </c>
      <c r="I38" s="49">
        <f>H38*10</f>
        <v>50</v>
      </c>
      <c r="J38" s="99">
        <f>G38*H38</f>
        <v>0</v>
      </c>
      <c r="K38" s="105">
        <f>J38/I38</f>
        <v>0</v>
      </c>
      <c r="L38" s="51"/>
      <c r="M38" s="51"/>
      <c r="N38" s="51"/>
      <c r="O38" s="51"/>
      <c r="P38" s="51"/>
      <c r="Q38" s="51"/>
      <c r="R38" s="51"/>
      <c r="S38" s="51"/>
      <c r="T38" s="51"/>
    </row>
    <row r="39" spans="1:30" ht="24.75" customHeight="1" x14ac:dyDescent="0.15">
      <c r="B39" s="13"/>
      <c r="C39" s="70"/>
      <c r="D39" s="70"/>
      <c r="E39" s="47" t="s">
        <v>41</v>
      </c>
      <c r="F39" s="159"/>
      <c r="G39" s="159"/>
      <c r="H39" s="56"/>
      <c r="I39" s="54"/>
      <c r="J39" s="50"/>
      <c r="K39" s="54"/>
      <c r="L39" s="51"/>
      <c r="M39" s="51"/>
      <c r="N39" s="51"/>
      <c r="O39" s="51"/>
      <c r="P39" s="51"/>
      <c r="Q39" s="51"/>
      <c r="R39" s="51"/>
      <c r="S39" s="51"/>
      <c r="T39" s="51"/>
    </row>
    <row r="40" spans="1:30" ht="24.75" customHeight="1" x14ac:dyDescent="0.15">
      <c r="B40" s="13"/>
      <c r="C40" s="70"/>
      <c r="D40" s="70"/>
      <c r="E40" s="47" t="s">
        <v>42</v>
      </c>
      <c r="F40" s="159"/>
      <c r="G40" s="159"/>
      <c r="H40" s="56"/>
      <c r="I40" s="54"/>
      <c r="J40" s="50"/>
      <c r="K40" s="54"/>
      <c r="L40" s="51"/>
      <c r="M40" s="51"/>
      <c r="N40" s="51"/>
      <c r="O40" s="51"/>
      <c r="P40" s="51"/>
      <c r="Q40" s="51"/>
      <c r="R40" s="51"/>
      <c r="S40" s="51"/>
      <c r="T40" s="51"/>
      <c r="AC40" s="44" t="str">
        <f>C3</f>
        <v>企业生命周期判断(10)</v>
      </c>
      <c r="AD40" s="83">
        <f>K3</f>
        <v>0.5</v>
      </c>
    </row>
    <row r="41" spans="1:30" s="61" customFormat="1" ht="30.75" customHeight="1" x14ac:dyDescent="0.15">
      <c r="A41" s="10">
        <v>4</v>
      </c>
      <c r="B41" s="12" t="s">
        <v>43</v>
      </c>
      <c r="C41" s="12" t="s">
        <v>44</v>
      </c>
      <c r="D41" s="71" t="s">
        <v>45</v>
      </c>
      <c r="E41" s="90" t="s">
        <v>46</v>
      </c>
      <c r="F41" s="147"/>
      <c r="G41" s="148"/>
      <c r="H41" s="49">
        <v>8</v>
      </c>
      <c r="I41" s="49">
        <f>H41*10</f>
        <v>80</v>
      </c>
      <c r="J41" s="99">
        <f>G41*H41</f>
        <v>0</v>
      </c>
      <c r="K41" s="105">
        <f>J41/I41</f>
        <v>0</v>
      </c>
      <c r="L41" s="51"/>
      <c r="M41" s="51"/>
      <c r="N41" s="51"/>
      <c r="O41" s="51"/>
      <c r="P41" s="51"/>
      <c r="Q41" s="51"/>
      <c r="R41" s="51"/>
      <c r="S41" s="51"/>
      <c r="T41" s="51"/>
      <c r="AC41" s="61">
        <f>C13</f>
        <v>0</v>
      </c>
      <c r="AD41" s="81">
        <f>K13</f>
        <v>0</v>
      </c>
    </row>
    <row r="42" spans="1:30" s="61" customFormat="1" ht="21.75" customHeight="1" x14ac:dyDescent="0.15">
      <c r="A42" s="10"/>
      <c r="B42" s="70"/>
      <c r="C42" s="13"/>
      <c r="D42" s="70"/>
      <c r="E42" s="94" t="s">
        <v>98</v>
      </c>
      <c r="F42" s="159"/>
      <c r="G42" s="159"/>
      <c r="H42" s="56"/>
      <c r="I42" s="54"/>
      <c r="J42" s="50"/>
      <c r="K42" s="54"/>
      <c r="L42" s="51"/>
      <c r="M42" s="51"/>
      <c r="N42" s="51"/>
      <c r="O42" s="51"/>
      <c r="P42" s="51"/>
      <c r="Q42" s="51"/>
      <c r="R42" s="51"/>
      <c r="S42" s="51"/>
      <c r="T42" s="51"/>
      <c r="AD42" s="81"/>
    </row>
    <row r="43" spans="1:30" s="61" customFormat="1" ht="21.75" customHeight="1" x14ac:dyDescent="0.15">
      <c r="A43" s="10"/>
      <c r="B43" s="70"/>
      <c r="C43" s="23"/>
      <c r="D43" s="74"/>
      <c r="E43" s="47" t="s">
        <v>47</v>
      </c>
      <c r="F43" s="160"/>
      <c r="G43" s="160"/>
      <c r="H43" s="75"/>
      <c r="I43" s="54"/>
      <c r="J43" s="50"/>
      <c r="K43" s="54"/>
      <c r="L43" s="51"/>
      <c r="M43" s="51"/>
      <c r="N43" s="51"/>
      <c r="O43" s="51"/>
      <c r="P43" s="51"/>
      <c r="Q43" s="51"/>
      <c r="R43" s="51"/>
      <c r="S43" s="51"/>
      <c r="T43" s="51"/>
      <c r="AD43" s="81"/>
    </row>
    <row r="44" spans="1:30" s="61" customFormat="1" ht="117" customHeight="1" x14ac:dyDescent="0.15">
      <c r="A44" s="10"/>
      <c r="B44" s="70"/>
      <c r="C44" s="92" t="s">
        <v>79</v>
      </c>
      <c r="D44" s="71" t="s">
        <v>198</v>
      </c>
      <c r="E44" s="90" t="s">
        <v>190</v>
      </c>
      <c r="F44" s="149"/>
      <c r="G44" s="148"/>
      <c r="H44" s="56">
        <v>7</v>
      </c>
      <c r="I44" s="49">
        <f>H44*10</f>
        <v>70</v>
      </c>
      <c r="J44" s="99">
        <f>G44*H44</f>
        <v>0</v>
      </c>
      <c r="K44" s="105">
        <f>J44/I44</f>
        <v>0</v>
      </c>
      <c r="L44" s="51"/>
      <c r="M44" s="51"/>
      <c r="N44" s="51"/>
      <c r="O44" s="51"/>
      <c r="P44" s="51"/>
      <c r="Q44" s="51"/>
      <c r="R44" s="51"/>
      <c r="S44" s="51"/>
      <c r="T44" s="51"/>
      <c r="AD44" s="81"/>
    </row>
    <row r="45" spans="1:30" s="61" customFormat="1" ht="40.5" customHeight="1" x14ac:dyDescent="0.15">
      <c r="A45" s="10"/>
      <c r="B45" s="70"/>
      <c r="C45" s="92"/>
      <c r="D45" s="70"/>
      <c r="E45" s="94" t="s">
        <v>99</v>
      </c>
      <c r="F45" s="159"/>
      <c r="G45" s="159"/>
      <c r="H45" s="56"/>
      <c r="I45" s="54"/>
      <c r="J45" s="50"/>
      <c r="K45" s="54"/>
      <c r="L45" s="51"/>
      <c r="M45" s="51"/>
      <c r="N45" s="51"/>
      <c r="O45" s="51"/>
      <c r="P45" s="51"/>
      <c r="Q45" s="51"/>
      <c r="R45" s="51"/>
      <c r="S45" s="51"/>
      <c r="T45" s="51"/>
      <c r="AD45" s="81"/>
    </row>
    <row r="46" spans="1:30" s="61" customFormat="1" ht="25.5" customHeight="1" x14ac:dyDescent="0.15">
      <c r="A46" s="10"/>
      <c r="B46" s="70"/>
      <c r="C46" s="35"/>
      <c r="D46" s="91"/>
      <c r="E46" s="98" t="s">
        <v>195</v>
      </c>
      <c r="F46" s="159"/>
      <c r="G46" s="159"/>
      <c r="H46" s="56"/>
      <c r="I46" s="54"/>
      <c r="J46" s="50"/>
      <c r="K46" s="54"/>
      <c r="L46" s="51"/>
      <c r="M46" s="51"/>
      <c r="N46" s="51"/>
      <c r="O46" s="51"/>
      <c r="P46" s="51"/>
      <c r="Q46" s="51"/>
      <c r="R46" s="51"/>
      <c r="S46" s="51"/>
      <c r="T46" s="51"/>
      <c r="AD46" s="81"/>
    </row>
    <row r="47" spans="1:30" s="61" customFormat="1" ht="207.75" customHeight="1" x14ac:dyDescent="0.15">
      <c r="A47" s="10">
        <v>5</v>
      </c>
      <c r="B47" s="12" t="s">
        <v>49</v>
      </c>
      <c r="C47" s="34" t="s">
        <v>50</v>
      </c>
      <c r="D47" s="71" t="s">
        <v>199</v>
      </c>
      <c r="E47" s="47" t="s">
        <v>51</v>
      </c>
      <c r="F47" s="147"/>
      <c r="G47" s="148"/>
      <c r="H47" s="49">
        <v>10</v>
      </c>
      <c r="I47" s="48">
        <f>H47*10</f>
        <v>100</v>
      </c>
      <c r="J47" s="49">
        <f>G47*H47</f>
        <v>0</v>
      </c>
      <c r="K47" s="105">
        <f>J47/I47</f>
        <v>0</v>
      </c>
      <c r="L47" s="51"/>
      <c r="M47" s="51"/>
      <c r="N47" s="51"/>
      <c r="O47" s="51"/>
      <c r="P47" s="51"/>
      <c r="Q47" s="51"/>
      <c r="R47" s="51"/>
      <c r="S47" s="51"/>
      <c r="T47" s="51"/>
      <c r="AC47" s="61" t="str">
        <f>C12</f>
        <v>信息透明度(7)</v>
      </c>
      <c r="AD47" s="81">
        <f>K14</f>
        <v>0</v>
      </c>
    </row>
    <row r="48" spans="1:30" s="61" customFormat="1" ht="37.5" customHeight="1" x14ac:dyDescent="0.15">
      <c r="A48" s="10"/>
      <c r="B48" s="70"/>
      <c r="C48" s="33"/>
      <c r="D48" s="74"/>
      <c r="E48" s="90" t="s">
        <v>196</v>
      </c>
      <c r="F48" s="160"/>
      <c r="G48" s="160"/>
      <c r="H48" s="75"/>
      <c r="I48" s="63"/>
      <c r="J48" s="75"/>
      <c r="K48" s="117"/>
      <c r="L48" s="51"/>
      <c r="M48" s="51"/>
      <c r="N48" s="51"/>
      <c r="O48" s="51"/>
      <c r="P48" s="51"/>
      <c r="Q48" s="51"/>
      <c r="R48" s="51"/>
      <c r="S48" s="51"/>
      <c r="T48" s="51"/>
      <c r="AD48" s="81"/>
    </row>
    <row r="49" spans="1:30" s="61" customFormat="1" ht="22.5" x14ac:dyDescent="0.15">
      <c r="A49" s="10"/>
      <c r="B49" s="12" t="s">
        <v>52</v>
      </c>
      <c r="C49" s="12"/>
      <c r="D49" s="71"/>
      <c r="E49" s="90" t="s">
        <v>176</v>
      </c>
      <c r="F49" s="147"/>
      <c r="G49" s="148"/>
      <c r="H49" s="49">
        <v>-5</v>
      </c>
      <c r="I49" s="49"/>
      <c r="J49" s="50">
        <f>G49*H49</f>
        <v>0</v>
      </c>
      <c r="K49" s="49"/>
      <c r="AC49" s="44" t="e">
        <f>#REF!</f>
        <v>#REF!</v>
      </c>
      <c r="AD49" s="83" t="e">
        <f>#REF!</f>
        <v>#REF!</v>
      </c>
    </row>
    <row r="50" spans="1:30" s="61" customFormat="1" ht="22.5" x14ac:dyDescent="0.15">
      <c r="A50" s="10"/>
      <c r="B50" s="78"/>
      <c r="C50" s="13"/>
      <c r="D50" s="70"/>
      <c r="E50" s="90" t="s">
        <v>177</v>
      </c>
      <c r="F50" s="160"/>
      <c r="G50" s="161"/>
      <c r="H50" s="54"/>
      <c r="I50" s="54"/>
      <c r="J50" s="50"/>
      <c r="K50" s="54"/>
      <c r="AC50" s="44"/>
      <c r="AD50" s="83"/>
    </row>
    <row r="51" spans="1:30" ht="10.5" customHeight="1" x14ac:dyDescent="0.15">
      <c r="B51" s="3"/>
      <c r="C51" s="3"/>
      <c r="D51" s="47"/>
      <c r="E51" s="47"/>
      <c r="F51" s="162"/>
      <c r="G51" s="163"/>
      <c r="H51" s="85">
        <f>SUM(H3:H48)</f>
        <v>100</v>
      </c>
      <c r="I51" s="84">
        <f>H51*10</f>
        <v>1000</v>
      </c>
      <c r="J51" s="100">
        <f>SUM(J3:J50)</f>
        <v>50</v>
      </c>
      <c r="K51" s="39">
        <f>J51/I51</f>
        <v>0.05</v>
      </c>
      <c r="L51" s="40"/>
      <c r="M51" s="40"/>
      <c r="N51" s="40"/>
      <c r="O51" s="40"/>
      <c r="P51" s="40"/>
      <c r="Q51" s="40"/>
      <c r="R51" s="40"/>
      <c r="S51" s="40"/>
      <c r="T51" s="40"/>
      <c r="AC51" s="44" t="str">
        <f>C30</f>
        <v>销售渠道(10)</v>
      </c>
      <c r="AD51" s="83">
        <f>K30</f>
        <v>0</v>
      </c>
    </row>
    <row r="52" spans="1:30" s="61" customFormat="1" x14ac:dyDescent="0.15">
      <c r="A52" s="10"/>
      <c r="B52" s="10"/>
      <c r="C52" s="10"/>
      <c r="D52" s="86"/>
      <c r="E52" s="86"/>
      <c r="F52" s="79"/>
      <c r="H52" s="87"/>
      <c r="I52" s="101"/>
      <c r="J52" s="80"/>
      <c r="AC52" s="44"/>
      <c r="AD52" s="83"/>
    </row>
    <row r="53" spans="1:30" s="61" customFormat="1" x14ac:dyDescent="0.15">
      <c r="A53" s="10"/>
      <c r="B53" s="10"/>
      <c r="C53" s="10"/>
      <c r="D53" s="86"/>
      <c r="E53" s="86"/>
      <c r="F53" s="79"/>
      <c r="H53" s="87"/>
      <c r="I53" s="101"/>
      <c r="J53" s="80"/>
      <c r="AC53" s="44"/>
      <c r="AD53" s="83"/>
    </row>
    <row r="54" spans="1:30" s="61" customFormat="1" x14ac:dyDescent="0.15">
      <c r="A54" s="10"/>
      <c r="B54" s="10"/>
      <c r="C54" s="10"/>
      <c r="D54" s="86"/>
      <c r="E54" s="86"/>
      <c r="F54" s="79"/>
      <c r="H54" s="87"/>
      <c r="I54" s="101"/>
      <c r="J54" s="80"/>
      <c r="AC54" s="44"/>
      <c r="AD54" s="83"/>
    </row>
    <row r="55" spans="1:30" s="61" customFormat="1" x14ac:dyDescent="0.15">
      <c r="A55" s="10"/>
      <c r="B55" s="86"/>
      <c r="C55" s="10"/>
      <c r="D55" s="86"/>
      <c r="E55" s="86"/>
      <c r="F55" s="79"/>
      <c r="H55" s="87"/>
      <c r="I55" s="101"/>
      <c r="J55" s="80"/>
      <c r="AC55" s="44"/>
      <c r="AD55" s="83"/>
    </row>
    <row r="56" spans="1:30" s="61" customFormat="1" x14ac:dyDescent="0.15">
      <c r="A56" s="10"/>
      <c r="B56" s="10"/>
      <c r="C56" s="10"/>
      <c r="D56" s="86"/>
      <c r="E56" s="86"/>
      <c r="F56" s="79"/>
      <c r="H56" s="87"/>
      <c r="I56" s="101"/>
      <c r="J56" s="80"/>
      <c r="AC56" s="44"/>
      <c r="AD56" s="83"/>
    </row>
    <row r="57" spans="1:30" s="61" customFormat="1" x14ac:dyDescent="0.15">
      <c r="A57" s="10"/>
      <c r="B57" s="10"/>
      <c r="C57" s="10"/>
      <c r="D57" s="86"/>
      <c r="E57" s="86"/>
      <c r="F57" s="79"/>
      <c r="H57" s="87"/>
      <c r="I57" s="101"/>
      <c r="J57" s="80"/>
      <c r="AC57" s="44"/>
      <c r="AD57" s="83"/>
    </row>
    <row r="58" spans="1:30" s="61" customFormat="1" x14ac:dyDescent="0.15">
      <c r="A58" s="10"/>
      <c r="B58" s="10"/>
      <c r="C58" s="10"/>
      <c r="D58" s="86"/>
      <c r="E58" s="86"/>
      <c r="F58" s="79"/>
      <c r="H58" s="87"/>
      <c r="I58" s="101"/>
      <c r="J58" s="80"/>
      <c r="AC58" s="44"/>
      <c r="AD58" s="83"/>
    </row>
    <row r="59" spans="1:30" s="61" customFormat="1" x14ac:dyDescent="0.15">
      <c r="A59" s="10"/>
      <c r="B59" s="10"/>
      <c r="C59" s="10"/>
      <c r="D59" s="86"/>
      <c r="E59" s="86"/>
      <c r="F59" s="79"/>
      <c r="H59" s="87"/>
      <c r="I59" s="101"/>
      <c r="J59" s="80"/>
      <c r="AC59" s="44"/>
      <c r="AD59" s="83"/>
    </row>
    <row r="60" spans="1:30" s="61" customFormat="1" x14ac:dyDescent="0.15">
      <c r="A60" s="10"/>
      <c r="B60" s="10"/>
      <c r="C60" s="10"/>
      <c r="D60" s="86"/>
      <c r="E60" s="86"/>
      <c r="F60" s="79"/>
      <c r="H60" s="87"/>
      <c r="I60" s="101"/>
      <c r="J60" s="80"/>
      <c r="AC60" s="44"/>
      <c r="AD60" s="83"/>
    </row>
  </sheetData>
  <sheetProtection password="CF7A" sheet="1"/>
  <protectedRanges>
    <protectedRange sqref="F3:G50" name="区域1"/>
  </protectedRanges>
  <mergeCells count="1">
    <mergeCell ref="A1:H1"/>
  </mergeCells>
  <phoneticPr fontId="1" type="noConversion"/>
  <dataValidations count="1">
    <dataValidation type="list" allowBlank="1" showInputMessage="1" showErrorMessage="1" sqref="F15">
      <formula1>"≥10年,≥5年&lt;10年,≥2年&lt;5年,&lt;2年"</formula1>
    </dataValidation>
  </dataValidations>
  <pageMargins left="0.75" right="0.75" top="1" bottom="1" header="0.5" footer="0.5"/>
  <pageSetup paperSize="9" orientation="landscape" horizontalDpi="1200" verticalDpi="1200" r:id="rId1"/>
  <headerFooter alignWithMargins="0"/>
  <cellWatches>
    <cellWatch r="B2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zoomScaleNormal="80" workbookViewId="0">
      <pane xSplit="8" ySplit="1" topLeftCell="I47" activePane="bottomRight" state="frozen"/>
      <selection pane="topRight" activeCell="I1" sqref="I1"/>
      <selection pane="bottomLeft" activeCell="A3" sqref="A3"/>
      <selection pane="bottomRight" activeCell="B11" sqref="B11"/>
    </sheetView>
  </sheetViews>
  <sheetFormatPr defaultRowHeight="11.25" x14ac:dyDescent="0.15"/>
  <cols>
    <col min="1" max="1" width="6.5" style="10" customWidth="1"/>
    <col min="2" max="2" width="8" style="9" customWidth="1"/>
    <col min="3" max="3" width="8.25" style="9" customWidth="1"/>
    <col min="4" max="4" width="22.875" style="42" customWidth="1"/>
    <col min="5" max="5" width="18.375" style="42" customWidth="1"/>
    <col min="6" max="6" width="19.125" style="43" customWidth="1"/>
    <col min="7" max="7" width="5.25" style="44" customWidth="1"/>
    <col min="8" max="8" width="5.25" style="45" customWidth="1"/>
    <col min="9" max="9" width="13.75" style="44" customWidth="1"/>
    <col min="10" max="10" width="9.625" style="46" bestFit="1" customWidth="1"/>
    <col min="11" max="11" width="8.875" style="44" customWidth="1"/>
    <col min="12" max="16384" width="9" style="44"/>
  </cols>
  <sheetData>
    <row r="1" spans="1:11" ht="38.25" customHeight="1" x14ac:dyDescent="0.15">
      <c r="A1" s="166" t="s">
        <v>150</v>
      </c>
      <c r="B1" s="166"/>
      <c r="C1" s="166"/>
      <c r="D1" s="166"/>
      <c r="E1" s="166"/>
      <c r="F1" s="166"/>
      <c r="G1" s="166"/>
      <c r="H1" s="166"/>
    </row>
    <row r="2" spans="1:11" s="5" customFormat="1" ht="14.25" customHeight="1" x14ac:dyDescent="0.15">
      <c r="A2" s="11"/>
      <c r="B2" s="3" t="s">
        <v>8</v>
      </c>
      <c r="C2" s="31"/>
      <c r="D2" s="16" t="s">
        <v>0</v>
      </c>
      <c r="E2" s="37" t="s">
        <v>2</v>
      </c>
      <c r="F2" s="16" t="s">
        <v>1</v>
      </c>
      <c r="G2" s="20" t="s">
        <v>3</v>
      </c>
      <c r="H2" s="36" t="s">
        <v>4</v>
      </c>
      <c r="I2" s="4" t="s">
        <v>5</v>
      </c>
      <c r="J2" s="6" t="s">
        <v>6</v>
      </c>
      <c r="K2" s="4" t="s">
        <v>7</v>
      </c>
    </row>
    <row r="3" spans="1:11" ht="45" customHeight="1" x14ac:dyDescent="0.15">
      <c r="A3" s="10">
        <v>1</v>
      </c>
      <c r="B3" s="17" t="s">
        <v>117</v>
      </c>
      <c r="C3" s="14" t="s">
        <v>9</v>
      </c>
      <c r="D3" s="138" t="s">
        <v>194</v>
      </c>
      <c r="E3" s="90" t="s">
        <v>193</v>
      </c>
      <c r="F3" s="143"/>
      <c r="G3" s="146"/>
      <c r="H3" s="48">
        <v>10</v>
      </c>
      <c r="I3" s="48">
        <f>H3*10</f>
        <v>100</v>
      </c>
      <c r="J3" s="48">
        <f>G3*H3</f>
        <v>0</v>
      </c>
      <c r="K3" s="105">
        <f>J3/I3</f>
        <v>0</v>
      </c>
    </row>
    <row r="4" spans="1:11" ht="17.25" customHeight="1" x14ac:dyDescent="0.15">
      <c r="B4" s="18"/>
      <c r="C4" s="15"/>
      <c r="D4" s="52"/>
      <c r="E4" s="90" t="s">
        <v>55</v>
      </c>
      <c r="F4" s="152"/>
      <c r="G4" s="153"/>
      <c r="H4" s="55"/>
      <c r="I4" s="55"/>
      <c r="J4" s="55"/>
      <c r="K4" s="106"/>
    </row>
    <row r="5" spans="1:11" ht="17.25" customHeight="1" x14ac:dyDescent="0.15">
      <c r="B5" s="18"/>
      <c r="C5" s="15"/>
      <c r="D5" s="52"/>
      <c r="E5" s="47" t="s">
        <v>56</v>
      </c>
      <c r="F5" s="152"/>
      <c r="G5" s="153"/>
      <c r="H5" s="55"/>
      <c r="I5" s="55"/>
      <c r="J5" s="55"/>
      <c r="K5" s="106"/>
    </row>
    <row r="6" spans="1:11" ht="17.25" customHeight="1" x14ac:dyDescent="0.15">
      <c r="B6" s="18"/>
      <c r="C6" s="15"/>
      <c r="D6" s="52"/>
      <c r="E6" s="47" t="s">
        <v>57</v>
      </c>
      <c r="F6" s="152"/>
      <c r="G6" s="153"/>
      <c r="H6" s="55"/>
      <c r="I6" s="55"/>
      <c r="J6" s="55"/>
      <c r="K6" s="106"/>
    </row>
    <row r="7" spans="1:11" ht="17.25" customHeight="1" x14ac:dyDescent="0.15">
      <c r="B7" s="18"/>
      <c r="C7" s="19"/>
      <c r="D7" s="52"/>
      <c r="E7" s="47" t="s">
        <v>58</v>
      </c>
      <c r="F7" s="152"/>
      <c r="G7" s="153"/>
      <c r="H7" s="55"/>
      <c r="I7" s="55"/>
      <c r="J7" s="55"/>
      <c r="K7" s="106"/>
    </row>
    <row r="8" spans="1:11" ht="22.5" customHeight="1" x14ac:dyDescent="0.15">
      <c r="B8" s="13"/>
      <c r="C8" s="12" t="s">
        <v>118</v>
      </c>
      <c r="D8" s="57" t="s">
        <v>11</v>
      </c>
      <c r="E8" s="47" t="s">
        <v>59</v>
      </c>
      <c r="F8" s="143"/>
      <c r="G8" s="146"/>
      <c r="H8" s="58">
        <v>8</v>
      </c>
      <c r="I8" s="48">
        <f>H8*10</f>
        <v>80</v>
      </c>
      <c r="J8" s="59">
        <f>G8*H8</f>
        <v>0</v>
      </c>
      <c r="K8" s="107">
        <f>J8/I8</f>
        <v>0</v>
      </c>
    </row>
    <row r="9" spans="1:11" ht="22.5" customHeight="1" x14ac:dyDescent="0.15">
      <c r="B9" s="13"/>
      <c r="C9" s="15"/>
      <c r="D9" s="62"/>
      <c r="E9" s="47" t="s">
        <v>60</v>
      </c>
      <c r="F9" s="152"/>
      <c r="G9" s="154"/>
      <c r="H9" s="64"/>
      <c r="I9" s="64"/>
      <c r="J9" s="65"/>
      <c r="K9" s="73"/>
    </row>
    <row r="10" spans="1:11" ht="22.5" customHeight="1" x14ac:dyDescent="0.15">
      <c r="B10" s="13"/>
      <c r="C10" s="15"/>
      <c r="D10" s="62"/>
      <c r="E10" s="47" t="s">
        <v>61</v>
      </c>
      <c r="F10" s="152"/>
      <c r="G10" s="154"/>
      <c r="H10" s="64"/>
      <c r="I10" s="64"/>
      <c r="J10" s="65"/>
      <c r="K10" s="73"/>
    </row>
    <row r="11" spans="1:11" ht="22.5" customHeight="1" x14ac:dyDescent="0.15">
      <c r="B11" s="13"/>
      <c r="C11" s="15"/>
      <c r="D11" s="62"/>
      <c r="E11" s="67" t="s">
        <v>62</v>
      </c>
      <c r="F11" s="152"/>
      <c r="G11" s="154"/>
      <c r="H11" s="68"/>
      <c r="I11" s="68"/>
      <c r="J11" s="69"/>
      <c r="K11" s="77"/>
    </row>
    <row r="12" spans="1:11" ht="27" customHeight="1" x14ac:dyDescent="0.15">
      <c r="B12" s="18"/>
      <c r="C12" s="14" t="s">
        <v>119</v>
      </c>
      <c r="D12" s="102" t="s">
        <v>81</v>
      </c>
      <c r="E12" s="90" t="s">
        <v>105</v>
      </c>
      <c r="F12" s="143"/>
      <c r="G12" s="146"/>
      <c r="H12" s="58">
        <v>7</v>
      </c>
      <c r="I12" s="48">
        <f>H12*10</f>
        <v>70</v>
      </c>
      <c r="J12" s="58">
        <f>G12*H12</f>
        <v>0</v>
      </c>
      <c r="K12" s="72">
        <f>J12/I12</f>
        <v>0</v>
      </c>
    </row>
    <row r="13" spans="1:11" ht="27" customHeight="1" x14ac:dyDescent="0.15">
      <c r="B13" s="18"/>
      <c r="C13" s="13"/>
      <c r="D13" s="62"/>
      <c r="E13" s="94" t="s">
        <v>85</v>
      </c>
      <c r="F13" s="155"/>
      <c r="G13" s="153"/>
      <c r="H13" s="64"/>
      <c r="I13" s="64"/>
      <c r="J13" s="64"/>
      <c r="K13" s="73"/>
    </row>
    <row r="14" spans="1:11" ht="27" customHeight="1" x14ac:dyDescent="0.15">
      <c r="B14" s="18"/>
      <c r="C14" s="23"/>
      <c r="D14" s="70"/>
      <c r="E14" s="94" t="s">
        <v>84</v>
      </c>
      <c r="F14" s="155"/>
      <c r="G14" s="153"/>
      <c r="H14" s="64"/>
      <c r="I14" s="64"/>
      <c r="J14" s="64"/>
      <c r="K14" s="73"/>
    </row>
    <row r="15" spans="1:11" ht="45.75" customHeight="1" x14ac:dyDescent="0.15">
      <c r="A15" s="10">
        <v>2</v>
      </c>
      <c r="B15" s="14" t="s">
        <v>120</v>
      </c>
      <c r="C15" s="12" t="s">
        <v>23</v>
      </c>
      <c r="D15" s="71" t="s">
        <v>24</v>
      </c>
      <c r="E15" s="47" t="s">
        <v>25</v>
      </c>
      <c r="F15" s="147"/>
      <c r="G15" s="146"/>
      <c r="H15" s="58">
        <v>8</v>
      </c>
      <c r="I15" s="48">
        <f>H15*10</f>
        <v>80</v>
      </c>
      <c r="J15" s="58">
        <f>G15*H15</f>
        <v>0</v>
      </c>
      <c r="K15" s="72">
        <f>J15/I15</f>
        <v>0</v>
      </c>
    </row>
    <row r="16" spans="1:11" ht="18.75" customHeight="1" x14ac:dyDescent="0.15">
      <c r="B16" s="15"/>
      <c r="C16" s="70"/>
      <c r="D16" s="70"/>
      <c r="E16" s="47" t="s">
        <v>26</v>
      </c>
      <c r="F16" s="156"/>
      <c r="G16" s="153"/>
      <c r="H16" s="64"/>
      <c r="I16" s="64"/>
      <c r="J16" s="64"/>
      <c r="K16" s="73"/>
    </row>
    <row r="17" spans="1:11" ht="18.75" customHeight="1" x14ac:dyDescent="0.15">
      <c r="B17" s="15"/>
      <c r="C17" s="70"/>
      <c r="D17" s="70"/>
      <c r="E17" s="47" t="s">
        <v>27</v>
      </c>
      <c r="F17" s="156"/>
      <c r="G17" s="153"/>
      <c r="H17" s="64"/>
      <c r="I17" s="54"/>
      <c r="J17" s="64"/>
      <c r="K17" s="73"/>
    </row>
    <row r="18" spans="1:11" ht="18.75" customHeight="1" x14ac:dyDescent="0.15">
      <c r="B18" s="15"/>
      <c r="C18" s="70"/>
      <c r="D18" s="74"/>
      <c r="E18" s="47" t="s">
        <v>28</v>
      </c>
      <c r="F18" s="156"/>
      <c r="G18" s="153"/>
      <c r="H18" s="64"/>
      <c r="I18" s="54"/>
      <c r="J18" s="64"/>
      <c r="K18" s="73"/>
    </row>
    <row r="19" spans="1:11" ht="48.75" customHeight="1" x14ac:dyDescent="0.15">
      <c r="B19" s="29"/>
      <c r="C19" s="12" t="s">
        <v>121</v>
      </c>
      <c r="D19" s="57" t="s">
        <v>29</v>
      </c>
      <c r="E19" s="47" t="s">
        <v>30</v>
      </c>
      <c r="F19" s="143"/>
      <c r="G19" s="146"/>
      <c r="H19" s="58">
        <v>8</v>
      </c>
      <c r="I19" s="48">
        <f>H19*10</f>
        <v>80</v>
      </c>
      <c r="J19" s="58">
        <f>G19*H19</f>
        <v>0</v>
      </c>
      <c r="K19" s="72">
        <f>J19/I19</f>
        <v>0</v>
      </c>
    </row>
    <row r="20" spans="1:11" ht="15.75" customHeight="1" x14ac:dyDescent="0.15">
      <c r="B20" s="29"/>
      <c r="C20" s="15"/>
      <c r="D20" s="62"/>
      <c r="E20" s="47" t="s">
        <v>31</v>
      </c>
      <c r="F20" s="156"/>
      <c r="G20" s="153"/>
      <c r="H20" s="64"/>
      <c r="I20" s="54"/>
      <c r="J20" s="64"/>
      <c r="K20" s="73"/>
    </row>
    <row r="21" spans="1:11" ht="27" customHeight="1" x14ac:dyDescent="0.15">
      <c r="B21" s="18"/>
      <c r="C21" s="13"/>
      <c r="D21" s="62"/>
      <c r="E21" s="47" t="s">
        <v>32</v>
      </c>
      <c r="F21" s="158"/>
      <c r="G21" s="153"/>
      <c r="H21" s="54"/>
      <c r="I21" s="54"/>
      <c r="J21" s="64"/>
      <c r="K21" s="73"/>
    </row>
    <row r="22" spans="1:11" ht="27" customHeight="1" x14ac:dyDescent="0.15">
      <c r="B22" s="18"/>
      <c r="C22" s="13"/>
      <c r="D22" s="62"/>
      <c r="E22" s="47" t="s">
        <v>33</v>
      </c>
      <c r="F22" s="158"/>
      <c r="G22" s="153"/>
      <c r="H22" s="54"/>
      <c r="I22" s="63"/>
      <c r="J22" s="64"/>
      <c r="K22" s="73"/>
    </row>
    <row r="23" spans="1:11" ht="28.5" customHeight="1" x14ac:dyDescent="0.15">
      <c r="B23" s="29"/>
      <c r="C23" s="12" t="s">
        <v>34</v>
      </c>
      <c r="D23" s="71" t="s">
        <v>35</v>
      </c>
      <c r="E23" s="47" t="s">
        <v>36</v>
      </c>
      <c r="F23" s="143"/>
      <c r="G23" s="146"/>
      <c r="H23" s="58">
        <v>8</v>
      </c>
      <c r="I23" s="48">
        <f>H23*10</f>
        <v>80</v>
      </c>
      <c r="J23" s="58">
        <f>G23*H23</f>
        <v>0</v>
      </c>
      <c r="K23" s="72">
        <f>J23/I23</f>
        <v>0</v>
      </c>
    </row>
    <row r="24" spans="1:11" ht="28.5" customHeight="1" x14ac:dyDescent="0.15">
      <c r="B24" s="29"/>
      <c r="C24" s="15"/>
      <c r="D24" s="15"/>
      <c r="E24" s="47" t="s">
        <v>37</v>
      </c>
      <c r="F24" s="156"/>
      <c r="G24" s="153"/>
      <c r="H24" s="64"/>
      <c r="I24" s="54"/>
      <c r="J24" s="64"/>
      <c r="K24" s="73"/>
    </row>
    <row r="25" spans="1:11" ht="28.5" customHeight="1" x14ac:dyDescent="0.15">
      <c r="B25" s="18"/>
      <c r="C25" s="13"/>
      <c r="D25" s="13"/>
      <c r="E25" s="47" t="s">
        <v>38</v>
      </c>
      <c r="F25" s="158"/>
      <c r="G25" s="153"/>
      <c r="H25" s="54"/>
      <c r="I25" s="54"/>
      <c r="J25" s="64"/>
      <c r="K25" s="73"/>
    </row>
    <row r="26" spans="1:11" s="1" customFormat="1" ht="22.5" customHeight="1" x14ac:dyDescent="0.15">
      <c r="A26" s="10"/>
      <c r="B26" s="18"/>
      <c r="C26" s="12" t="s">
        <v>122</v>
      </c>
      <c r="D26" s="38" t="s">
        <v>39</v>
      </c>
      <c r="E26" s="30" t="s">
        <v>40</v>
      </c>
      <c r="F26" s="143"/>
      <c r="G26" s="146"/>
      <c r="H26" s="21">
        <v>6</v>
      </c>
      <c r="I26" s="24">
        <f>H26*10</f>
        <v>60</v>
      </c>
      <c r="J26" s="25">
        <f>G26*H26</f>
        <v>0</v>
      </c>
      <c r="K26" s="27">
        <f>J26/I26</f>
        <v>0</v>
      </c>
    </row>
    <row r="27" spans="1:11" s="1" customFormat="1" ht="15.75" customHeight="1" x14ac:dyDescent="0.15">
      <c r="A27" s="10"/>
      <c r="B27" s="18"/>
      <c r="C27" s="13"/>
      <c r="D27" s="32"/>
      <c r="E27" s="30" t="s">
        <v>77</v>
      </c>
      <c r="F27" s="157"/>
      <c r="G27" s="139"/>
      <c r="H27" s="22"/>
      <c r="I27" s="22"/>
      <c r="J27" s="26"/>
      <c r="K27" s="28"/>
    </row>
    <row r="28" spans="1:11" ht="15.75" customHeight="1" x14ac:dyDescent="0.15">
      <c r="B28" s="18"/>
      <c r="C28" s="70"/>
      <c r="D28" s="70"/>
      <c r="E28" s="47" t="s">
        <v>78</v>
      </c>
      <c r="F28" s="156"/>
      <c r="G28" s="153"/>
      <c r="H28" s="54"/>
      <c r="I28" s="54"/>
      <c r="J28" s="64"/>
      <c r="K28" s="73"/>
    </row>
    <row r="29" spans="1:11" ht="15.75" customHeight="1" x14ac:dyDescent="0.15">
      <c r="B29" s="18"/>
      <c r="C29" s="74"/>
      <c r="D29" s="74"/>
      <c r="E29" s="47" t="s">
        <v>76</v>
      </c>
      <c r="F29" s="140"/>
      <c r="G29" s="141"/>
      <c r="H29" s="76"/>
      <c r="I29" s="76"/>
      <c r="J29" s="68"/>
      <c r="K29" s="77"/>
    </row>
    <row r="30" spans="1:11" ht="39" customHeight="1" x14ac:dyDescent="0.15">
      <c r="A30" s="10">
        <v>3</v>
      </c>
      <c r="B30" s="14" t="s">
        <v>125</v>
      </c>
      <c r="C30" s="12" t="s">
        <v>123</v>
      </c>
      <c r="D30" s="98" t="s">
        <v>112</v>
      </c>
      <c r="E30" s="90" t="s">
        <v>113</v>
      </c>
      <c r="F30" s="143"/>
      <c r="G30" s="146"/>
      <c r="H30" s="41">
        <v>7</v>
      </c>
      <c r="I30" s="49">
        <f>H30*10</f>
        <v>70</v>
      </c>
      <c r="J30" s="99">
        <f>G30*H30</f>
        <v>0</v>
      </c>
      <c r="K30" s="105">
        <f>J30/I30</f>
        <v>0</v>
      </c>
    </row>
    <row r="31" spans="1:11" ht="32.25" customHeight="1" x14ac:dyDescent="0.15">
      <c r="B31" s="18"/>
      <c r="C31" s="13"/>
      <c r="D31" s="70"/>
      <c r="E31" s="94" t="s">
        <v>91</v>
      </c>
      <c r="F31" s="156"/>
      <c r="G31" s="153"/>
      <c r="H31" s="54"/>
      <c r="I31" s="54"/>
      <c r="J31" s="50"/>
      <c r="K31" s="73"/>
    </row>
    <row r="32" spans="1:11" ht="23.25" customHeight="1" x14ac:dyDescent="0.15">
      <c r="B32" s="18"/>
      <c r="C32" s="70"/>
      <c r="D32" s="70"/>
      <c r="E32" s="94" t="s">
        <v>92</v>
      </c>
      <c r="F32" s="156"/>
      <c r="G32" s="153"/>
      <c r="H32" s="54"/>
      <c r="I32" s="54"/>
      <c r="J32" s="50"/>
      <c r="K32" s="73"/>
    </row>
    <row r="33" spans="1:11" ht="23.25" customHeight="1" x14ac:dyDescent="0.15">
      <c r="B33" s="18"/>
      <c r="C33" s="74"/>
      <c r="D33" s="74"/>
      <c r="E33" s="94" t="s">
        <v>93</v>
      </c>
      <c r="F33" s="140"/>
      <c r="G33" s="141"/>
      <c r="H33" s="76"/>
      <c r="I33" s="54"/>
      <c r="J33" s="50"/>
      <c r="K33" s="73"/>
    </row>
    <row r="34" spans="1:11" ht="23.25" customHeight="1" x14ac:dyDescent="0.15">
      <c r="B34" s="18"/>
      <c r="C34" s="12" t="s">
        <v>180</v>
      </c>
      <c r="D34" s="96" t="s">
        <v>90</v>
      </c>
      <c r="E34" s="94" t="s">
        <v>94</v>
      </c>
      <c r="F34" s="143"/>
      <c r="G34" s="146"/>
      <c r="H34" s="54">
        <v>5</v>
      </c>
      <c r="I34" s="49">
        <f>H34*10</f>
        <v>50</v>
      </c>
      <c r="J34" s="99">
        <f>G34*H34</f>
        <v>0</v>
      </c>
      <c r="K34" s="105">
        <f>J34/I34</f>
        <v>0</v>
      </c>
    </row>
    <row r="35" spans="1:11" ht="23.25" customHeight="1" x14ac:dyDescent="0.15">
      <c r="B35" s="18"/>
      <c r="C35" s="70"/>
      <c r="D35" s="70"/>
      <c r="E35" s="94" t="s">
        <v>96</v>
      </c>
      <c r="F35" s="156"/>
      <c r="G35" s="153"/>
      <c r="H35" s="54"/>
      <c r="I35" s="54"/>
      <c r="J35" s="50"/>
      <c r="K35" s="73"/>
    </row>
    <row r="36" spans="1:11" ht="23.25" customHeight="1" x14ac:dyDescent="0.15">
      <c r="B36" s="18"/>
      <c r="C36" s="70"/>
      <c r="D36" s="70"/>
      <c r="E36" s="94" t="s">
        <v>97</v>
      </c>
      <c r="F36" s="156"/>
      <c r="G36" s="153"/>
      <c r="H36" s="54"/>
      <c r="I36" s="54"/>
      <c r="J36" s="50"/>
      <c r="K36" s="73"/>
    </row>
    <row r="37" spans="1:11" ht="23.25" customHeight="1" x14ac:dyDescent="0.15">
      <c r="B37" s="18"/>
      <c r="C37" s="70"/>
      <c r="D37" s="70"/>
      <c r="E37" s="94" t="s">
        <v>95</v>
      </c>
      <c r="F37" s="156"/>
      <c r="G37" s="153"/>
      <c r="H37" s="54"/>
      <c r="I37" s="54"/>
      <c r="J37" s="50"/>
      <c r="K37" s="73"/>
    </row>
    <row r="38" spans="1:11" ht="24.75" customHeight="1" x14ac:dyDescent="0.15">
      <c r="B38" s="18"/>
      <c r="C38" s="17" t="s">
        <v>124</v>
      </c>
      <c r="D38" s="71" t="s">
        <v>63</v>
      </c>
      <c r="E38" s="112" t="s">
        <v>183</v>
      </c>
      <c r="F38" s="143"/>
      <c r="G38" s="146"/>
      <c r="H38" s="49">
        <v>8</v>
      </c>
      <c r="I38" s="48">
        <f>H38*10</f>
        <v>80</v>
      </c>
      <c r="J38" s="71">
        <f>G38*H38</f>
        <v>0</v>
      </c>
      <c r="K38" s="108">
        <f>J38/I38</f>
        <v>0</v>
      </c>
    </row>
    <row r="39" spans="1:11" ht="24.75" customHeight="1" x14ac:dyDescent="0.15">
      <c r="B39" s="18"/>
      <c r="C39" s="82"/>
      <c r="D39" s="70"/>
      <c r="E39" s="112" t="s">
        <v>184</v>
      </c>
      <c r="F39" s="159"/>
      <c r="G39" s="159"/>
      <c r="H39" s="56"/>
      <c r="I39" s="70"/>
      <c r="J39" s="70"/>
      <c r="K39" s="109"/>
    </row>
    <row r="40" spans="1:11" ht="24.75" customHeight="1" x14ac:dyDescent="0.15">
      <c r="B40" s="18"/>
      <c r="C40" s="89"/>
      <c r="D40" s="74"/>
      <c r="E40" s="88" t="s">
        <v>64</v>
      </c>
      <c r="F40" s="159"/>
      <c r="G40" s="159"/>
      <c r="H40" s="56"/>
      <c r="I40" s="70"/>
      <c r="J40" s="70"/>
      <c r="K40" s="109"/>
    </row>
    <row r="41" spans="1:11" s="61" customFormat="1" ht="21.75" customHeight="1" x14ac:dyDescent="0.15">
      <c r="A41" s="10">
        <v>5</v>
      </c>
      <c r="B41" s="12" t="s">
        <v>43</v>
      </c>
      <c r="C41" s="12" t="s">
        <v>44</v>
      </c>
      <c r="D41" s="71" t="s">
        <v>45</v>
      </c>
      <c r="E41" s="90" t="s">
        <v>116</v>
      </c>
      <c r="F41" s="143"/>
      <c r="G41" s="146"/>
      <c r="H41" s="49">
        <v>8</v>
      </c>
      <c r="I41" s="48">
        <f>H41*10</f>
        <v>80</v>
      </c>
      <c r="J41" s="71">
        <f>G41*H41</f>
        <v>0</v>
      </c>
      <c r="K41" s="108">
        <f>J41/I41</f>
        <v>0</v>
      </c>
    </row>
    <row r="42" spans="1:11" s="61" customFormat="1" ht="21.75" customHeight="1" x14ac:dyDescent="0.15">
      <c r="A42" s="10"/>
      <c r="B42" s="70"/>
      <c r="C42" s="13"/>
      <c r="D42" s="70"/>
      <c r="E42" s="47" t="s">
        <v>65</v>
      </c>
      <c r="F42" s="159"/>
      <c r="G42" s="159"/>
      <c r="H42" s="56"/>
      <c r="I42" s="70"/>
      <c r="J42" s="70"/>
      <c r="K42" s="109"/>
    </row>
    <row r="43" spans="1:11" s="61" customFormat="1" ht="21.75" customHeight="1" x14ac:dyDescent="0.15">
      <c r="A43" s="10"/>
      <c r="B43" s="70"/>
      <c r="C43" s="23"/>
      <c r="D43" s="74"/>
      <c r="E43" s="47" t="s">
        <v>66</v>
      </c>
      <c r="F43" s="160"/>
      <c r="G43" s="160"/>
      <c r="H43" s="75"/>
      <c r="I43" s="74"/>
      <c r="J43" s="74"/>
      <c r="K43" s="110"/>
    </row>
    <row r="44" spans="1:11" s="61" customFormat="1" ht="87.75" customHeight="1" x14ac:dyDescent="0.15">
      <c r="A44" s="10"/>
      <c r="B44" s="70"/>
      <c r="C44" s="35" t="s">
        <v>48</v>
      </c>
      <c r="D44" s="71" t="s">
        <v>198</v>
      </c>
      <c r="E44" s="90" t="s">
        <v>190</v>
      </c>
      <c r="F44" s="143"/>
      <c r="G44" s="146"/>
      <c r="H44" s="56">
        <v>7</v>
      </c>
      <c r="I44" s="48">
        <f>H44*10</f>
        <v>70</v>
      </c>
      <c r="J44" s="70">
        <f>G44*H44</f>
        <v>0</v>
      </c>
      <c r="K44" s="109">
        <f>J44/I44</f>
        <v>0</v>
      </c>
    </row>
    <row r="45" spans="1:11" s="61" customFormat="1" ht="21.75" customHeight="1" x14ac:dyDescent="0.15">
      <c r="A45" s="10"/>
      <c r="B45" s="70"/>
      <c r="C45" s="35"/>
      <c r="D45" s="70"/>
      <c r="E45" s="94" t="s">
        <v>191</v>
      </c>
      <c r="F45" s="159"/>
      <c r="G45" s="159"/>
      <c r="H45" s="56"/>
      <c r="I45" s="82"/>
      <c r="J45" s="70"/>
      <c r="K45" s="109"/>
    </row>
    <row r="46" spans="1:11" s="61" customFormat="1" ht="30.75" customHeight="1" x14ac:dyDescent="0.15">
      <c r="A46" s="10"/>
      <c r="B46" s="70"/>
      <c r="C46" s="35"/>
      <c r="D46" s="70"/>
      <c r="E46" s="90" t="s">
        <v>197</v>
      </c>
      <c r="F46" s="159"/>
      <c r="G46" s="159"/>
      <c r="H46" s="56"/>
      <c r="I46" s="82"/>
      <c r="J46" s="70"/>
      <c r="K46" s="109"/>
    </row>
    <row r="47" spans="1:11" s="61" customFormat="1" ht="135" x14ac:dyDescent="0.15">
      <c r="A47" s="10">
        <v>6</v>
      </c>
      <c r="B47" s="12" t="s">
        <v>49</v>
      </c>
      <c r="C47" s="34" t="s">
        <v>50</v>
      </c>
      <c r="D47" s="71" t="s">
        <v>192</v>
      </c>
      <c r="E47" s="47" t="s">
        <v>51</v>
      </c>
      <c r="F47" s="143"/>
      <c r="G47" s="146"/>
      <c r="H47" s="49">
        <v>10</v>
      </c>
      <c r="I47" s="48">
        <f>H47*10</f>
        <v>100</v>
      </c>
      <c r="J47" s="71">
        <f>G47*H47</f>
        <v>0</v>
      </c>
      <c r="K47" s="108">
        <f>J47/I47</f>
        <v>0</v>
      </c>
    </row>
    <row r="48" spans="1:11" s="61" customFormat="1" ht="33.75" x14ac:dyDescent="0.15">
      <c r="A48" s="10"/>
      <c r="B48" s="70"/>
      <c r="C48" s="33"/>
      <c r="D48" s="74"/>
      <c r="E48" s="90" t="s">
        <v>196</v>
      </c>
      <c r="F48" s="160"/>
      <c r="G48" s="160"/>
      <c r="H48" s="75"/>
      <c r="I48" s="74"/>
      <c r="J48" s="74"/>
      <c r="K48" s="110"/>
    </row>
    <row r="49" spans="1:11" s="61" customFormat="1" ht="33.75" x14ac:dyDescent="0.15">
      <c r="A49" s="10"/>
      <c r="B49" s="12" t="s">
        <v>52</v>
      </c>
      <c r="C49" s="12"/>
      <c r="D49" s="71"/>
      <c r="E49" s="47" t="s">
        <v>53</v>
      </c>
      <c r="F49" s="143"/>
      <c r="G49" s="146"/>
      <c r="H49" s="41">
        <v>-5</v>
      </c>
      <c r="I49" s="60"/>
      <c r="J49" s="50">
        <f>G49*H49</f>
        <v>0</v>
      </c>
      <c r="K49" s="107"/>
    </row>
    <row r="50" spans="1:11" s="61" customFormat="1" ht="22.5" x14ac:dyDescent="0.15">
      <c r="A50" s="10"/>
      <c r="B50" s="78"/>
      <c r="C50" s="13"/>
      <c r="D50" s="70"/>
      <c r="E50" s="47" t="s">
        <v>54</v>
      </c>
      <c r="F50" s="164"/>
      <c r="G50" s="161"/>
      <c r="H50" s="54"/>
      <c r="I50" s="78"/>
      <c r="J50" s="80"/>
      <c r="K50" s="111"/>
    </row>
    <row r="51" spans="1:11" ht="10.5" customHeight="1" x14ac:dyDescent="0.15">
      <c r="B51" s="3"/>
      <c r="C51" s="3"/>
      <c r="D51" s="47"/>
      <c r="E51" s="47"/>
      <c r="F51" s="162"/>
      <c r="G51" s="163">
        <f>SUM(G3:G48)</f>
        <v>0</v>
      </c>
      <c r="H51" s="85">
        <f>SUM(H3:H48)</f>
        <v>100</v>
      </c>
      <c r="I51" s="85">
        <f>SUM(I3:I48)</f>
        <v>1000</v>
      </c>
      <c r="J51" s="85">
        <f>SUM(J3:J49)</f>
        <v>0</v>
      </c>
      <c r="K51" s="39">
        <f>J51/I51</f>
        <v>0</v>
      </c>
    </row>
    <row r="52" spans="1:11" s="61" customFormat="1" x14ac:dyDescent="0.15">
      <c r="A52" s="10"/>
      <c r="B52" s="10"/>
      <c r="C52" s="10"/>
      <c r="D52" s="86"/>
      <c r="E52" s="86"/>
      <c r="F52" s="79"/>
      <c r="H52" s="87"/>
      <c r="J52" s="80"/>
    </row>
    <row r="53" spans="1:11" s="61" customFormat="1" x14ac:dyDescent="0.15">
      <c r="A53" s="10"/>
      <c r="B53" s="10"/>
      <c r="C53" s="10"/>
      <c r="D53" s="86"/>
      <c r="E53" s="86"/>
      <c r="F53" s="79"/>
      <c r="H53" s="87"/>
      <c r="J53" s="80"/>
    </row>
    <row r="54" spans="1:11" s="61" customFormat="1" x14ac:dyDescent="0.15">
      <c r="A54" s="10"/>
      <c r="B54" s="10"/>
      <c r="C54" s="10"/>
      <c r="D54" s="86"/>
      <c r="E54" s="86"/>
      <c r="F54" s="79"/>
      <c r="H54" s="87"/>
      <c r="J54" s="80"/>
    </row>
    <row r="55" spans="1:11" s="61" customFormat="1" x14ac:dyDescent="0.15">
      <c r="A55" s="10"/>
      <c r="B55" s="86"/>
      <c r="C55" s="10"/>
      <c r="D55" s="86"/>
      <c r="E55" s="86"/>
      <c r="F55" s="79"/>
      <c r="H55" s="87"/>
      <c r="J55" s="80"/>
    </row>
    <row r="56" spans="1:11" s="61" customFormat="1" x14ac:dyDescent="0.15">
      <c r="A56" s="10"/>
      <c r="B56" s="10"/>
      <c r="C56" s="10"/>
      <c r="D56" s="86"/>
      <c r="E56" s="86"/>
      <c r="F56" s="79"/>
      <c r="H56" s="87"/>
      <c r="J56" s="80"/>
    </row>
    <row r="57" spans="1:11" s="61" customFormat="1" x14ac:dyDescent="0.15">
      <c r="A57" s="10"/>
      <c r="B57" s="10"/>
      <c r="C57" s="10"/>
      <c r="D57" s="86"/>
      <c r="E57" s="86"/>
      <c r="F57" s="79"/>
      <c r="H57" s="87"/>
      <c r="J57" s="80"/>
    </row>
  </sheetData>
  <sheetProtection password="CF7A" sheet="1"/>
  <protectedRanges>
    <protectedRange sqref="F3:G50" name="区域1"/>
  </protectedRanges>
  <mergeCells count="1">
    <mergeCell ref="A1:H1"/>
  </mergeCells>
  <phoneticPr fontId="1" type="noConversion"/>
  <pageMargins left="0.75" right="0.75" top="1" bottom="1" header="0.5" footer="0.5"/>
  <pageSetup paperSize="9" orientation="landscape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1"/>
  <sheetViews>
    <sheetView zoomScaleNormal="100" workbookViewId="0">
      <pane xSplit="8" ySplit="1" topLeftCell="I2" activePane="bottomRight" state="frozen"/>
      <selection pane="topRight" activeCell="I1" sqref="I1"/>
      <selection pane="bottomLeft" activeCell="A3" sqref="A3"/>
      <selection pane="bottomRight" activeCell="E8" sqref="E8"/>
    </sheetView>
  </sheetViews>
  <sheetFormatPr defaultRowHeight="11.25" x14ac:dyDescent="0.15"/>
  <cols>
    <col min="1" max="1" width="6.5" style="10" customWidth="1"/>
    <col min="2" max="2" width="8" style="9" customWidth="1"/>
    <col min="3" max="3" width="8.25" style="9" customWidth="1"/>
    <col min="4" max="4" width="21.25" style="42" customWidth="1"/>
    <col min="5" max="5" width="21.5" style="42" customWidth="1"/>
    <col min="6" max="6" width="9.875" style="43" customWidth="1"/>
    <col min="7" max="7" width="8.375" style="44" customWidth="1"/>
    <col min="8" max="8" width="5.625" style="45" customWidth="1"/>
    <col min="9" max="9" width="8.75" style="44" customWidth="1"/>
    <col min="10" max="10" width="9.625" style="46" bestFit="1" customWidth="1"/>
    <col min="11" max="16" width="8.875" style="44" customWidth="1"/>
    <col min="17" max="20" width="5.25" style="44" customWidth="1"/>
    <col min="21" max="24" width="9" style="44"/>
    <col min="25" max="28" width="5.375" style="44" customWidth="1"/>
    <col min="29" max="29" width="25.5" style="44" bestFit="1" customWidth="1"/>
    <col min="30" max="16384" width="9" style="44"/>
  </cols>
  <sheetData>
    <row r="1" spans="1:30" ht="35.25" customHeight="1" x14ac:dyDescent="0.15">
      <c r="A1" s="166" t="s">
        <v>150</v>
      </c>
      <c r="B1" s="166"/>
      <c r="C1" s="166"/>
      <c r="D1" s="166"/>
      <c r="E1" s="166"/>
      <c r="F1" s="166"/>
      <c r="G1" s="166"/>
      <c r="H1" s="166"/>
    </row>
    <row r="2" spans="1:30" s="5" customFormat="1" ht="14.25" customHeight="1" x14ac:dyDescent="0.15">
      <c r="A2" s="11"/>
      <c r="B2" s="3" t="s">
        <v>8</v>
      </c>
      <c r="C2" s="31"/>
      <c r="D2" s="16" t="s">
        <v>0</v>
      </c>
      <c r="E2" s="37" t="s">
        <v>2</v>
      </c>
      <c r="F2" s="16" t="s">
        <v>1</v>
      </c>
      <c r="G2" s="20" t="s">
        <v>3</v>
      </c>
      <c r="H2" s="36" t="s">
        <v>4</v>
      </c>
      <c r="I2" s="4" t="s">
        <v>5</v>
      </c>
      <c r="J2" s="6" t="s">
        <v>6</v>
      </c>
      <c r="K2" s="4" t="s">
        <v>7</v>
      </c>
      <c r="L2" s="7"/>
      <c r="M2" s="7"/>
      <c r="N2" s="7"/>
      <c r="O2" s="7"/>
      <c r="P2" s="7"/>
      <c r="Q2" s="7"/>
      <c r="R2" s="7"/>
      <c r="S2" s="7"/>
      <c r="T2" s="7"/>
    </row>
    <row r="3" spans="1:30" ht="38.25" customHeight="1" x14ac:dyDescent="0.15">
      <c r="A3" s="10">
        <v>1</v>
      </c>
      <c r="B3" s="17" t="s">
        <v>153</v>
      </c>
      <c r="C3" s="14" t="s">
        <v>9</v>
      </c>
      <c r="D3" s="138" t="s">
        <v>194</v>
      </c>
      <c r="E3" s="90" t="s">
        <v>193</v>
      </c>
      <c r="F3" s="143"/>
      <c r="G3" s="144"/>
      <c r="H3" s="48">
        <v>10</v>
      </c>
      <c r="I3" s="48">
        <f>H3*10</f>
        <v>100</v>
      </c>
      <c r="J3" s="48">
        <f>G3*H3</f>
        <v>0</v>
      </c>
      <c r="K3" s="105">
        <f>J3/I3</f>
        <v>0</v>
      </c>
      <c r="L3" s="50"/>
      <c r="M3" s="50"/>
      <c r="N3" s="50"/>
      <c r="O3" s="50"/>
      <c r="P3" s="50"/>
      <c r="Q3" s="51"/>
      <c r="R3" s="51"/>
      <c r="S3" s="51"/>
      <c r="T3" s="51"/>
      <c r="AD3" s="83"/>
    </row>
    <row r="4" spans="1:30" ht="17.25" customHeight="1" x14ac:dyDescent="0.15">
      <c r="B4" s="18"/>
      <c r="C4" s="15"/>
      <c r="D4" s="52"/>
      <c r="E4" s="47" t="s">
        <v>55</v>
      </c>
      <c r="F4" s="53"/>
      <c r="G4" s="54"/>
      <c r="H4" s="55"/>
      <c r="I4" s="55"/>
      <c r="J4" s="55"/>
      <c r="K4" s="56"/>
      <c r="L4" s="50"/>
      <c r="M4" s="50"/>
      <c r="N4" s="50"/>
      <c r="O4" s="50"/>
      <c r="P4" s="50"/>
      <c r="Q4" s="51"/>
      <c r="R4" s="51"/>
      <c r="S4" s="51"/>
      <c r="T4" s="51"/>
      <c r="AD4" s="83"/>
    </row>
    <row r="5" spans="1:30" ht="17.25" customHeight="1" x14ac:dyDescent="0.15">
      <c r="B5" s="18"/>
      <c r="C5" s="15"/>
      <c r="D5" s="52"/>
      <c r="E5" s="47" t="s">
        <v>56</v>
      </c>
      <c r="F5" s="53"/>
      <c r="G5" s="54"/>
      <c r="H5" s="55"/>
      <c r="I5" s="55"/>
      <c r="J5" s="55"/>
      <c r="K5" s="56"/>
      <c r="L5" s="50"/>
      <c r="M5" s="50"/>
      <c r="N5" s="50"/>
      <c r="O5" s="50"/>
      <c r="P5" s="50"/>
      <c r="Q5" s="51"/>
      <c r="R5" s="51"/>
      <c r="S5" s="51"/>
      <c r="T5" s="51"/>
      <c r="AD5" s="83"/>
    </row>
    <row r="6" spans="1:30" ht="17.25" customHeight="1" x14ac:dyDescent="0.15">
      <c r="B6" s="18"/>
      <c r="C6" s="15"/>
      <c r="D6" s="52"/>
      <c r="E6" s="47" t="s">
        <v>57</v>
      </c>
      <c r="F6" s="53"/>
      <c r="G6" s="54"/>
      <c r="H6" s="55"/>
      <c r="I6" s="55"/>
      <c r="J6" s="55"/>
      <c r="K6" s="56"/>
      <c r="L6" s="50"/>
      <c r="M6" s="50"/>
      <c r="N6" s="50"/>
      <c r="O6" s="50"/>
      <c r="P6" s="50"/>
      <c r="Q6" s="51"/>
      <c r="R6" s="51"/>
      <c r="S6" s="51"/>
      <c r="T6" s="51"/>
      <c r="AD6" s="83"/>
    </row>
    <row r="7" spans="1:30" ht="17.25" customHeight="1" x14ac:dyDescent="0.15">
      <c r="B7" s="18"/>
      <c r="C7" s="19"/>
      <c r="D7" s="52"/>
      <c r="E7" s="47" t="s">
        <v>58</v>
      </c>
      <c r="F7" s="53"/>
      <c r="G7" s="54"/>
      <c r="H7" s="55"/>
      <c r="I7" s="55"/>
      <c r="J7" s="55"/>
      <c r="K7" s="56"/>
      <c r="L7" s="50"/>
      <c r="M7" s="50"/>
      <c r="N7" s="50"/>
      <c r="O7" s="50"/>
      <c r="P7" s="50"/>
      <c r="Q7" s="51"/>
      <c r="R7" s="51"/>
      <c r="S7" s="51"/>
      <c r="T7" s="51"/>
      <c r="AD7" s="83"/>
    </row>
    <row r="8" spans="1:30" ht="22.5" customHeight="1" x14ac:dyDescent="0.15">
      <c r="B8" s="13"/>
      <c r="C8" s="12" t="s">
        <v>154</v>
      </c>
      <c r="D8" s="57" t="s">
        <v>11</v>
      </c>
      <c r="E8" s="47" t="s">
        <v>59</v>
      </c>
      <c r="F8" s="143"/>
      <c r="G8" s="144"/>
      <c r="H8" s="58">
        <v>8</v>
      </c>
      <c r="I8" s="48">
        <f>H8*10</f>
        <v>80</v>
      </c>
      <c r="J8" s="59">
        <f>G8*H8</f>
        <v>0</v>
      </c>
      <c r="K8" s="105">
        <f>J8/I8</f>
        <v>0</v>
      </c>
      <c r="L8" s="61"/>
      <c r="M8" s="61"/>
      <c r="N8" s="61"/>
      <c r="O8" s="61"/>
      <c r="P8" s="61"/>
      <c r="Q8" s="51"/>
      <c r="R8" s="51"/>
      <c r="S8" s="51"/>
      <c r="T8" s="51"/>
      <c r="AD8" s="83"/>
    </row>
    <row r="9" spans="1:30" ht="22.5" customHeight="1" x14ac:dyDescent="0.15">
      <c r="B9" s="13"/>
      <c r="C9" s="15"/>
      <c r="D9" s="62"/>
      <c r="E9" s="47" t="s">
        <v>60</v>
      </c>
      <c r="F9" s="53"/>
      <c r="G9" s="63"/>
      <c r="H9" s="64"/>
      <c r="I9" s="64"/>
      <c r="J9" s="65"/>
      <c r="K9" s="64"/>
      <c r="L9" s="66"/>
      <c r="M9" s="66"/>
      <c r="N9" s="66"/>
      <c r="O9" s="66"/>
      <c r="P9" s="66"/>
      <c r="Q9" s="51"/>
      <c r="R9" s="51"/>
      <c r="S9" s="51"/>
      <c r="T9" s="51"/>
      <c r="AD9" s="83"/>
    </row>
    <row r="10" spans="1:30" ht="22.5" customHeight="1" x14ac:dyDescent="0.15">
      <c r="B10" s="13"/>
      <c r="C10" s="15"/>
      <c r="D10" s="62"/>
      <c r="E10" s="47" t="s">
        <v>61</v>
      </c>
      <c r="F10" s="53"/>
      <c r="G10" s="63"/>
      <c r="H10" s="64"/>
      <c r="I10" s="64"/>
      <c r="J10" s="65"/>
      <c r="K10" s="64"/>
      <c r="L10" s="66"/>
      <c r="M10" s="66"/>
      <c r="N10" s="66"/>
      <c r="O10" s="66"/>
      <c r="P10" s="66"/>
      <c r="Q10" s="51"/>
      <c r="R10" s="51"/>
      <c r="S10" s="51"/>
      <c r="T10" s="51"/>
      <c r="AD10" s="83"/>
    </row>
    <row r="11" spans="1:30" ht="22.5" customHeight="1" x14ac:dyDescent="0.15">
      <c r="B11" s="13"/>
      <c r="C11" s="15"/>
      <c r="D11" s="62"/>
      <c r="E11" s="42" t="s">
        <v>62</v>
      </c>
      <c r="F11" s="53"/>
      <c r="G11" s="63"/>
      <c r="H11" s="68"/>
      <c r="I11" s="68"/>
      <c r="J11" s="69"/>
      <c r="K11" s="68"/>
      <c r="L11" s="66"/>
      <c r="M11" s="66"/>
      <c r="N11" s="66"/>
      <c r="O11" s="66"/>
      <c r="P11" s="66"/>
      <c r="Q11" s="51"/>
      <c r="R11" s="51"/>
      <c r="S11" s="51"/>
      <c r="T11" s="51"/>
      <c r="AD11" s="83"/>
    </row>
    <row r="12" spans="1:30" ht="27" customHeight="1" x14ac:dyDescent="0.15">
      <c r="B12" s="18"/>
      <c r="C12" s="14" t="s">
        <v>155</v>
      </c>
      <c r="D12" s="102" t="s">
        <v>81</v>
      </c>
      <c r="E12" s="90" t="s">
        <v>105</v>
      </c>
      <c r="F12" s="143"/>
      <c r="G12" s="144"/>
      <c r="H12" s="58">
        <v>7</v>
      </c>
      <c r="I12" s="48">
        <f>H12*10</f>
        <v>70</v>
      </c>
      <c r="J12" s="58">
        <f>G12*H12</f>
        <v>0</v>
      </c>
      <c r="K12" s="105">
        <f>J12/I12</f>
        <v>0</v>
      </c>
      <c r="L12" s="66"/>
      <c r="M12" s="66"/>
      <c r="N12" s="66"/>
      <c r="O12" s="66"/>
      <c r="P12" s="66"/>
      <c r="Q12" s="51"/>
      <c r="R12" s="51"/>
      <c r="S12" s="51"/>
      <c r="T12" s="51"/>
      <c r="AD12" s="83"/>
    </row>
    <row r="13" spans="1:30" ht="27" customHeight="1" x14ac:dyDescent="0.15">
      <c r="B13" s="18"/>
      <c r="C13" s="13"/>
      <c r="D13" s="62"/>
      <c r="E13" s="94" t="s">
        <v>85</v>
      </c>
      <c r="F13" s="55"/>
      <c r="G13" s="54"/>
      <c r="H13" s="64"/>
      <c r="I13" s="142"/>
      <c r="J13" s="64"/>
      <c r="K13" s="64"/>
      <c r="L13" s="66"/>
      <c r="M13" s="66"/>
      <c r="N13" s="66"/>
      <c r="O13" s="66"/>
      <c r="P13" s="66"/>
      <c r="Q13" s="51"/>
      <c r="R13" s="51"/>
      <c r="S13" s="51"/>
      <c r="T13" s="51"/>
      <c r="AD13" s="83"/>
    </row>
    <row r="14" spans="1:30" ht="27" customHeight="1" x14ac:dyDescent="0.15">
      <c r="B14" s="18"/>
      <c r="C14" s="23"/>
      <c r="D14" s="70"/>
      <c r="E14" s="94" t="s">
        <v>84</v>
      </c>
      <c r="F14" s="55"/>
      <c r="G14" s="54"/>
      <c r="H14" s="64"/>
      <c r="I14" s="64"/>
      <c r="J14" s="64"/>
      <c r="K14" s="64"/>
      <c r="L14" s="66"/>
      <c r="M14" s="66"/>
      <c r="N14" s="66"/>
      <c r="O14" s="66"/>
      <c r="P14" s="66"/>
      <c r="Q14" s="51"/>
      <c r="R14" s="51"/>
      <c r="S14" s="51"/>
      <c r="T14" s="51"/>
      <c r="AD14" s="83"/>
    </row>
    <row r="15" spans="1:30" ht="45.75" customHeight="1" x14ac:dyDescent="0.15">
      <c r="A15" s="10">
        <v>2</v>
      </c>
      <c r="B15" s="14" t="s">
        <v>156</v>
      </c>
      <c r="C15" s="12" t="s">
        <v>23</v>
      </c>
      <c r="D15" s="71" t="s">
        <v>24</v>
      </c>
      <c r="E15" s="47" t="s">
        <v>25</v>
      </c>
      <c r="F15" s="143"/>
      <c r="G15" s="144"/>
      <c r="H15" s="58">
        <v>8</v>
      </c>
      <c r="I15" s="48">
        <f>H15*10</f>
        <v>80</v>
      </c>
      <c r="J15" s="58">
        <f>G15*H15</f>
        <v>0</v>
      </c>
      <c r="K15" s="105">
        <f>J15/I15</f>
        <v>0</v>
      </c>
      <c r="L15" s="51"/>
      <c r="M15" s="51"/>
      <c r="N15" s="51"/>
      <c r="O15" s="51"/>
      <c r="P15" s="51"/>
      <c r="Q15" s="51"/>
      <c r="R15" s="51"/>
      <c r="S15" s="51"/>
      <c r="T15" s="51"/>
      <c r="AD15" s="83"/>
    </row>
    <row r="16" spans="1:30" ht="18.75" customHeight="1" x14ac:dyDescent="0.15">
      <c r="B16" s="15"/>
      <c r="C16" s="70"/>
      <c r="D16" s="70"/>
      <c r="E16" s="47" t="s">
        <v>26</v>
      </c>
      <c r="F16" s="56"/>
      <c r="G16" s="54"/>
      <c r="H16" s="64"/>
      <c r="I16" s="64"/>
      <c r="J16" s="64"/>
      <c r="K16" s="73"/>
      <c r="L16" s="51"/>
      <c r="M16" s="51"/>
      <c r="N16" s="51"/>
      <c r="O16" s="51"/>
      <c r="P16" s="51"/>
      <c r="Q16" s="51"/>
      <c r="R16" s="51"/>
      <c r="S16" s="51"/>
      <c r="T16" s="51"/>
      <c r="AD16" s="83"/>
    </row>
    <row r="17" spans="1:30" ht="18.75" customHeight="1" x14ac:dyDescent="0.15">
      <c r="B17" s="15"/>
      <c r="C17" s="70"/>
      <c r="D17" s="70"/>
      <c r="E17" s="47" t="s">
        <v>27</v>
      </c>
      <c r="F17" s="56"/>
      <c r="G17" s="54"/>
      <c r="H17" s="64"/>
      <c r="I17" s="54"/>
      <c r="J17" s="64"/>
      <c r="K17" s="73"/>
      <c r="L17" s="51"/>
      <c r="M17" s="51"/>
      <c r="N17" s="51"/>
      <c r="O17" s="51"/>
      <c r="P17" s="51"/>
      <c r="Q17" s="51"/>
      <c r="R17" s="51"/>
      <c r="S17" s="51"/>
      <c r="T17" s="51"/>
      <c r="AD17" s="83"/>
    </row>
    <row r="18" spans="1:30" ht="18.75" customHeight="1" x14ac:dyDescent="0.15">
      <c r="B18" s="15"/>
      <c r="C18" s="70"/>
      <c r="D18" s="74"/>
      <c r="E18" s="47" t="s">
        <v>28</v>
      </c>
      <c r="F18" s="56"/>
      <c r="G18" s="54"/>
      <c r="H18" s="64"/>
      <c r="I18" s="54"/>
      <c r="J18" s="64"/>
      <c r="K18" s="73"/>
      <c r="L18" s="51"/>
      <c r="M18" s="51"/>
      <c r="N18" s="51"/>
      <c r="O18" s="51"/>
      <c r="P18" s="51"/>
      <c r="Q18" s="51"/>
      <c r="R18" s="51"/>
      <c r="S18" s="51"/>
      <c r="T18" s="51"/>
      <c r="AD18" s="83"/>
    </row>
    <row r="19" spans="1:30" ht="48.75" customHeight="1" x14ac:dyDescent="0.15">
      <c r="B19" s="29"/>
      <c r="C19" s="12" t="s">
        <v>157</v>
      </c>
      <c r="D19" s="57" t="s">
        <v>29</v>
      </c>
      <c r="E19" s="47" t="s">
        <v>30</v>
      </c>
      <c r="F19" s="143"/>
      <c r="G19" s="144"/>
      <c r="H19" s="58">
        <v>8</v>
      </c>
      <c r="I19" s="48">
        <f>H19*10</f>
        <v>80</v>
      </c>
      <c r="J19" s="58">
        <f>G19*H19</f>
        <v>0</v>
      </c>
      <c r="K19" s="105">
        <f>J19/I19</f>
        <v>0</v>
      </c>
      <c r="L19" s="51"/>
      <c r="M19" s="51"/>
      <c r="N19" s="51"/>
      <c r="O19" s="51"/>
      <c r="P19" s="51"/>
      <c r="Q19" s="51"/>
      <c r="R19" s="51"/>
      <c r="S19" s="51"/>
      <c r="T19" s="51"/>
      <c r="AD19" s="83"/>
    </row>
    <row r="20" spans="1:30" ht="15.75" customHeight="1" x14ac:dyDescent="0.15">
      <c r="B20" s="29"/>
      <c r="C20" s="15"/>
      <c r="D20" s="62"/>
      <c r="E20" s="47" t="s">
        <v>31</v>
      </c>
      <c r="F20" s="56"/>
      <c r="G20" s="54"/>
      <c r="H20" s="64"/>
      <c r="I20" s="54"/>
      <c r="J20" s="64"/>
      <c r="K20" s="73"/>
      <c r="L20" s="51"/>
      <c r="M20" s="51"/>
      <c r="N20" s="51"/>
      <c r="O20" s="51"/>
      <c r="P20" s="51"/>
      <c r="Q20" s="51"/>
      <c r="R20" s="51"/>
      <c r="S20" s="51"/>
      <c r="T20" s="51"/>
      <c r="AD20" s="83"/>
    </row>
    <row r="21" spans="1:30" ht="27" customHeight="1" x14ac:dyDescent="0.15">
      <c r="B21" s="18"/>
      <c r="C21" s="13"/>
      <c r="D21" s="62"/>
      <c r="E21" s="47" t="s">
        <v>32</v>
      </c>
      <c r="F21" s="114"/>
      <c r="G21" s="54"/>
      <c r="H21" s="54"/>
      <c r="I21" s="54"/>
      <c r="J21" s="64"/>
      <c r="K21" s="73"/>
      <c r="L21" s="51"/>
      <c r="M21" s="51"/>
      <c r="N21" s="51"/>
      <c r="O21" s="51"/>
      <c r="P21" s="51"/>
      <c r="Q21" s="51"/>
      <c r="R21" s="51"/>
      <c r="S21" s="51"/>
      <c r="T21" s="51"/>
      <c r="AD21" s="83"/>
    </row>
    <row r="22" spans="1:30" ht="27" customHeight="1" x14ac:dyDescent="0.15">
      <c r="B22" s="18"/>
      <c r="C22" s="13"/>
      <c r="D22" s="62"/>
      <c r="E22" s="47" t="s">
        <v>33</v>
      </c>
      <c r="F22" s="114"/>
      <c r="G22" s="54"/>
      <c r="H22" s="54"/>
      <c r="I22" s="63"/>
      <c r="J22" s="64"/>
      <c r="K22" s="73"/>
      <c r="L22" s="51"/>
      <c r="M22" s="51"/>
      <c r="N22" s="51"/>
      <c r="O22" s="51"/>
      <c r="P22" s="51"/>
      <c r="Q22" s="51"/>
      <c r="R22" s="51"/>
      <c r="S22" s="51"/>
      <c r="T22" s="51"/>
      <c r="AD22" s="83"/>
    </row>
    <row r="23" spans="1:30" ht="28.5" customHeight="1" x14ac:dyDescent="0.15">
      <c r="B23" s="29"/>
      <c r="C23" s="12" t="s">
        <v>34</v>
      </c>
      <c r="D23" s="71" t="s">
        <v>35</v>
      </c>
      <c r="E23" s="47" t="s">
        <v>36</v>
      </c>
      <c r="F23" s="143"/>
      <c r="G23" s="144"/>
      <c r="H23" s="58">
        <v>8</v>
      </c>
      <c r="I23" s="48">
        <f>H23*10</f>
        <v>80</v>
      </c>
      <c r="J23" s="58">
        <f>G23*H23</f>
        <v>0</v>
      </c>
      <c r="K23" s="105">
        <f>J23/I23</f>
        <v>0</v>
      </c>
      <c r="L23" s="51"/>
      <c r="M23" s="51"/>
      <c r="N23" s="51"/>
      <c r="O23" s="51"/>
      <c r="P23" s="51"/>
      <c r="Q23" s="51"/>
      <c r="R23" s="51"/>
      <c r="S23" s="51"/>
      <c r="T23" s="51"/>
      <c r="AD23" s="83"/>
    </row>
    <row r="24" spans="1:30" ht="28.5" customHeight="1" x14ac:dyDescent="0.15">
      <c r="B24" s="29"/>
      <c r="C24" s="15"/>
      <c r="D24" s="15"/>
      <c r="E24" s="47" t="s">
        <v>37</v>
      </c>
      <c r="F24" s="56"/>
      <c r="G24" s="54"/>
      <c r="H24" s="64"/>
      <c r="I24" s="54"/>
      <c r="J24" s="64"/>
      <c r="K24" s="73"/>
      <c r="L24" s="51"/>
      <c r="M24" s="51"/>
      <c r="N24" s="51"/>
      <c r="O24" s="51"/>
      <c r="P24" s="51"/>
      <c r="Q24" s="51"/>
      <c r="R24" s="51"/>
      <c r="S24" s="51"/>
      <c r="T24" s="51"/>
      <c r="AD24" s="83"/>
    </row>
    <row r="25" spans="1:30" ht="28.5" customHeight="1" x14ac:dyDescent="0.15">
      <c r="B25" s="18"/>
      <c r="C25" s="13"/>
      <c r="D25" s="13"/>
      <c r="E25" s="47" t="s">
        <v>38</v>
      </c>
      <c r="F25" s="114"/>
      <c r="G25" s="54"/>
      <c r="H25" s="54"/>
      <c r="I25" s="54"/>
      <c r="J25" s="64"/>
      <c r="K25" s="73"/>
      <c r="L25" s="51"/>
      <c r="M25" s="51"/>
      <c r="N25" s="51"/>
      <c r="O25" s="51"/>
      <c r="P25" s="51"/>
      <c r="Q25" s="51"/>
      <c r="R25" s="51"/>
      <c r="S25" s="51"/>
      <c r="T25" s="51"/>
      <c r="AD25" s="83"/>
    </row>
    <row r="26" spans="1:30" s="1" customFormat="1" ht="22.5" customHeight="1" x14ac:dyDescent="0.15">
      <c r="A26" s="10"/>
      <c r="B26" s="18"/>
      <c r="C26" s="12" t="s">
        <v>158</v>
      </c>
      <c r="D26" s="38" t="s">
        <v>39</v>
      </c>
      <c r="E26" s="30" t="s">
        <v>40</v>
      </c>
      <c r="F26" s="143"/>
      <c r="G26" s="144"/>
      <c r="H26" s="21">
        <v>6</v>
      </c>
      <c r="I26" s="24">
        <f>H26*10</f>
        <v>60</v>
      </c>
      <c r="J26" s="25">
        <f>G26*H26</f>
        <v>0</v>
      </c>
      <c r="K26" s="105">
        <f>J26/I26</f>
        <v>0</v>
      </c>
      <c r="L26" s="8"/>
      <c r="M26" s="8"/>
      <c r="N26" s="8"/>
      <c r="O26" s="8"/>
      <c r="P26" s="8"/>
      <c r="Q26" s="8"/>
      <c r="R26" s="8"/>
      <c r="S26" s="8"/>
      <c r="T26" s="8"/>
      <c r="AD26" s="2"/>
    </row>
    <row r="27" spans="1:30" s="1" customFormat="1" ht="15.75" customHeight="1" x14ac:dyDescent="0.15">
      <c r="A27" s="10"/>
      <c r="B27" s="18"/>
      <c r="C27" s="13"/>
      <c r="D27" s="32"/>
      <c r="E27" s="30" t="s">
        <v>77</v>
      </c>
      <c r="F27" s="113"/>
      <c r="G27" s="22"/>
      <c r="H27" s="22"/>
      <c r="I27" s="22"/>
      <c r="J27" s="26"/>
      <c r="K27" s="28"/>
      <c r="L27" s="8"/>
      <c r="M27" s="8"/>
      <c r="N27" s="8"/>
      <c r="O27" s="8"/>
      <c r="P27" s="8"/>
      <c r="Q27" s="8"/>
      <c r="R27" s="8"/>
      <c r="S27" s="8"/>
      <c r="T27" s="8"/>
      <c r="AD27" s="2"/>
    </row>
    <row r="28" spans="1:30" ht="15.75" customHeight="1" x14ac:dyDescent="0.15">
      <c r="B28" s="18"/>
      <c r="C28" s="70"/>
      <c r="D28" s="70"/>
      <c r="E28" s="47" t="s">
        <v>75</v>
      </c>
      <c r="F28" s="56"/>
      <c r="G28" s="54"/>
      <c r="H28" s="54"/>
      <c r="I28" s="54"/>
      <c r="J28" s="64"/>
      <c r="K28" s="73"/>
      <c r="L28" s="51"/>
      <c r="M28" s="51"/>
      <c r="N28" s="51"/>
      <c r="O28" s="51"/>
      <c r="P28" s="51"/>
      <c r="Q28" s="51"/>
      <c r="R28" s="51"/>
      <c r="S28" s="51"/>
      <c r="T28" s="51"/>
      <c r="AD28" s="83"/>
    </row>
    <row r="29" spans="1:30" ht="15.75" customHeight="1" x14ac:dyDescent="0.15">
      <c r="B29" s="18"/>
      <c r="C29" s="74"/>
      <c r="D29" s="74"/>
      <c r="E29" s="47" t="s">
        <v>76</v>
      </c>
      <c r="F29" s="75"/>
      <c r="G29" s="76"/>
      <c r="H29" s="76"/>
      <c r="I29" s="76"/>
      <c r="J29" s="68"/>
      <c r="K29" s="77"/>
      <c r="L29" s="51"/>
      <c r="M29" s="51"/>
      <c r="N29" s="51"/>
      <c r="O29" s="51"/>
      <c r="P29" s="51"/>
      <c r="Q29" s="51"/>
      <c r="R29" s="51"/>
      <c r="S29" s="51"/>
      <c r="T29" s="51"/>
      <c r="AD29" s="83"/>
    </row>
    <row r="30" spans="1:30" ht="40.5" customHeight="1" x14ac:dyDescent="0.15">
      <c r="A30" s="10">
        <v>3</v>
      </c>
      <c r="B30" s="12" t="s">
        <v>170</v>
      </c>
      <c r="C30" s="12" t="s">
        <v>160</v>
      </c>
      <c r="D30" s="71" t="s">
        <v>67</v>
      </c>
      <c r="E30" s="90" t="s">
        <v>68</v>
      </c>
      <c r="F30" s="143"/>
      <c r="G30" s="144"/>
      <c r="H30" s="41">
        <v>5</v>
      </c>
      <c r="I30" s="48">
        <f>H30*10</f>
        <v>50</v>
      </c>
      <c r="J30" s="58">
        <f>G30*H30</f>
        <v>0</v>
      </c>
      <c r="K30" s="105">
        <f>J30/I30</f>
        <v>0</v>
      </c>
      <c r="L30" s="51"/>
      <c r="M30" s="51"/>
      <c r="N30" s="51"/>
      <c r="O30" s="51"/>
      <c r="P30" s="51"/>
      <c r="Q30" s="51"/>
      <c r="R30" s="51"/>
      <c r="S30" s="51"/>
      <c r="T30" s="51"/>
    </row>
    <row r="31" spans="1:30" ht="30.75" customHeight="1" x14ac:dyDescent="0.15">
      <c r="B31" s="13"/>
      <c r="C31" s="13"/>
      <c r="D31" s="70"/>
      <c r="E31" s="47" t="s">
        <v>69</v>
      </c>
      <c r="F31" s="56"/>
      <c r="G31" s="54"/>
      <c r="H31" s="54"/>
      <c r="I31" s="55"/>
      <c r="J31" s="64"/>
      <c r="K31" s="73"/>
      <c r="L31" s="51"/>
      <c r="M31" s="51"/>
      <c r="N31" s="51"/>
      <c r="O31" s="51"/>
      <c r="P31" s="51"/>
      <c r="Q31" s="51"/>
      <c r="R31" s="51"/>
      <c r="S31" s="51"/>
      <c r="T31" s="51"/>
    </row>
    <row r="32" spans="1:30" ht="30.75" customHeight="1" x14ac:dyDescent="0.15">
      <c r="B32" s="13"/>
      <c r="C32" s="70"/>
      <c r="D32" s="70"/>
      <c r="E32" s="47" t="s">
        <v>70</v>
      </c>
      <c r="F32" s="56"/>
      <c r="G32" s="54"/>
      <c r="H32" s="54"/>
      <c r="I32" s="54"/>
      <c r="J32" s="64"/>
      <c r="K32" s="73"/>
      <c r="L32" s="51"/>
      <c r="M32" s="51"/>
      <c r="N32" s="51"/>
      <c r="O32" s="51"/>
      <c r="P32" s="51"/>
      <c r="Q32" s="51"/>
      <c r="R32" s="51"/>
      <c r="S32" s="51"/>
      <c r="T32" s="51"/>
    </row>
    <row r="33" spans="1:30" ht="24.75" customHeight="1" x14ac:dyDescent="0.15">
      <c r="B33" s="13"/>
      <c r="C33" s="12" t="s">
        <v>161</v>
      </c>
      <c r="D33" s="71" t="s">
        <v>71</v>
      </c>
      <c r="E33" s="47" t="s">
        <v>72</v>
      </c>
      <c r="F33" s="143"/>
      <c r="G33" s="144"/>
      <c r="H33" s="49">
        <v>5</v>
      </c>
      <c r="I33" s="48">
        <f>H33*10</f>
        <v>50</v>
      </c>
      <c r="J33" s="71">
        <f>G33*H33</f>
        <v>0</v>
      </c>
      <c r="K33" s="105">
        <f>J33/I33</f>
        <v>0</v>
      </c>
      <c r="L33" s="51"/>
      <c r="M33" s="51"/>
      <c r="N33" s="51"/>
      <c r="O33" s="51"/>
      <c r="P33" s="51"/>
      <c r="Q33" s="51"/>
      <c r="R33" s="51"/>
      <c r="S33" s="51"/>
      <c r="T33" s="51"/>
    </row>
    <row r="34" spans="1:30" ht="24.75" customHeight="1" x14ac:dyDescent="0.15">
      <c r="B34" s="13"/>
      <c r="C34" s="70"/>
      <c r="D34" s="70"/>
      <c r="E34" s="47" t="s">
        <v>73</v>
      </c>
      <c r="F34" s="70"/>
      <c r="G34" s="70"/>
      <c r="H34" s="56"/>
      <c r="I34" s="70"/>
      <c r="J34" s="70"/>
      <c r="K34" s="70"/>
      <c r="L34" s="51"/>
      <c r="M34" s="51"/>
      <c r="N34" s="51"/>
      <c r="O34" s="51"/>
      <c r="P34" s="51"/>
      <c r="Q34" s="51"/>
      <c r="R34" s="51"/>
      <c r="S34" s="51"/>
      <c r="T34" s="51"/>
    </row>
    <row r="35" spans="1:30" ht="24.75" customHeight="1" x14ac:dyDescent="0.15">
      <c r="B35" s="13"/>
      <c r="C35" s="74"/>
      <c r="D35" s="74"/>
      <c r="E35" s="47" t="s">
        <v>74</v>
      </c>
      <c r="F35" s="70"/>
      <c r="G35" s="70"/>
      <c r="H35" s="56"/>
      <c r="I35" s="70"/>
      <c r="J35" s="70"/>
      <c r="K35" s="70"/>
      <c r="L35" s="51"/>
      <c r="M35" s="51"/>
      <c r="N35" s="51"/>
      <c r="O35" s="51"/>
      <c r="P35" s="51"/>
      <c r="Q35" s="51"/>
      <c r="R35" s="51"/>
      <c r="S35" s="51"/>
      <c r="T35" s="51"/>
      <c r="AC35" s="44" t="str">
        <f>C3</f>
        <v>企业生命周期判断(10)</v>
      </c>
      <c r="AD35" s="83">
        <f>K3</f>
        <v>0</v>
      </c>
    </row>
    <row r="36" spans="1:30" s="61" customFormat="1" ht="33.75" x14ac:dyDescent="0.15">
      <c r="A36" s="10">
        <v>4</v>
      </c>
      <c r="B36" s="13"/>
      <c r="C36" s="12" t="s">
        <v>162</v>
      </c>
      <c r="D36" s="98" t="s">
        <v>112</v>
      </c>
      <c r="E36" s="90" t="s">
        <v>113</v>
      </c>
      <c r="F36" s="143"/>
      <c r="G36" s="144"/>
      <c r="H36" s="41">
        <v>5</v>
      </c>
      <c r="I36" s="49">
        <f>H36*10</f>
        <v>50</v>
      </c>
      <c r="J36" s="99">
        <f>G36*H36</f>
        <v>0</v>
      </c>
      <c r="K36" s="105">
        <f>J36/I36</f>
        <v>0</v>
      </c>
      <c r="AC36" s="44" t="str">
        <f>C33</f>
        <v>企业品牌(5)</v>
      </c>
      <c r="AD36" s="83">
        <f>K35</f>
        <v>0</v>
      </c>
    </row>
    <row r="37" spans="1:30" s="61" customFormat="1" ht="22.5" x14ac:dyDescent="0.15">
      <c r="A37" s="10"/>
      <c r="B37" s="13"/>
      <c r="C37" s="13"/>
      <c r="D37" s="70"/>
      <c r="E37" s="94" t="s">
        <v>91</v>
      </c>
      <c r="F37" s="56"/>
      <c r="G37" s="54"/>
      <c r="H37" s="54"/>
      <c r="I37" s="54"/>
      <c r="J37" s="50"/>
      <c r="K37" s="54"/>
      <c r="AC37" s="44">
        <f>C42</f>
        <v>0</v>
      </c>
      <c r="AD37" s="83">
        <f>K42</f>
        <v>0</v>
      </c>
    </row>
    <row r="38" spans="1:30" s="61" customFormat="1" ht="22.5" x14ac:dyDescent="0.15">
      <c r="A38" s="10"/>
      <c r="B38" s="13"/>
      <c r="C38" s="70"/>
      <c r="D38" s="70"/>
      <c r="E38" s="94" t="s">
        <v>92</v>
      </c>
      <c r="F38" s="56"/>
      <c r="G38" s="54"/>
      <c r="H38" s="54"/>
      <c r="I38" s="54"/>
      <c r="J38" s="50"/>
      <c r="K38" s="54"/>
      <c r="AC38" s="44" t="e">
        <f>#REF!</f>
        <v>#REF!</v>
      </c>
      <c r="AD38" s="83">
        <f>K51</f>
        <v>0</v>
      </c>
    </row>
    <row r="39" spans="1:30" s="61" customFormat="1" ht="33.75" x14ac:dyDescent="0.15">
      <c r="A39" s="10"/>
      <c r="B39" s="13"/>
      <c r="C39" s="74"/>
      <c r="D39" s="74"/>
      <c r="E39" s="94" t="s">
        <v>93</v>
      </c>
      <c r="F39" s="75"/>
      <c r="G39" s="76"/>
      <c r="H39" s="76"/>
      <c r="I39" s="54"/>
      <c r="J39" s="50"/>
      <c r="K39" s="54"/>
      <c r="AC39" s="44"/>
      <c r="AD39" s="83"/>
    </row>
    <row r="40" spans="1:30" s="61" customFormat="1" ht="33.75" x14ac:dyDescent="0.15">
      <c r="A40" s="10"/>
      <c r="B40" s="13"/>
      <c r="C40" s="95" t="s">
        <v>88</v>
      </c>
      <c r="D40" s="96" t="s">
        <v>90</v>
      </c>
      <c r="E40" s="94" t="s">
        <v>94</v>
      </c>
      <c r="F40" s="143"/>
      <c r="G40" s="144"/>
      <c r="H40" s="54">
        <v>5</v>
      </c>
      <c r="I40" s="49">
        <f>H40*10</f>
        <v>50</v>
      </c>
      <c r="J40" s="99">
        <f>G40*H40</f>
        <v>0</v>
      </c>
      <c r="K40" s="105">
        <f>J40/I40</f>
        <v>0</v>
      </c>
      <c r="AC40" s="44"/>
      <c r="AD40" s="83"/>
    </row>
    <row r="41" spans="1:30" s="61" customFormat="1" ht="22.5" x14ac:dyDescent="0.15">
      <c r="A41" s="10"/>
      <c r="B41" s="13"/>
      <c r="C41" s="70"/>
      <c r="D41" s="70"/>
      <c r="E41" s="94" t="s">
        <v>96</v>
      </c>
      <c r="F41" s="56"/>
      <c r="G41" s="54"/>
      <c r="H41" s="54"/>
      <c r="I41" s="54"/>
      <c r="J41" s="50"/>
      <c r="K41" s="54"/>
      <c r="AC41" s="44"/>
      <c r="AD41" s="83"/>
    </row>
    <row r="42" spans="1:30" s="61" customFormat="1" ht="21.75" customHeight="1" x14ac:dyDescent="0.15">
      <c r="A42" s="10">
        <v>5</v>
      </c>
      <c r="B42" s="13"/>
      <c r="C42" s="70"/>
      <c r="D42" s="70"/>
      <c r="E42" s="94" t="s">
        <v>97</v>
      </c>
      <c r="F42" s="56"/>
      <c r="G42" s="54"/>
      <c r="H42" s="54"/>
      <c r="I42" s="54"/>
      <c r="J42" s="50"/>
      <c r="K42" s="54"/>
      <c r="L42" s="51"/>
      <c r="M42" s="51"/>
      <c r="N42" s="51"/>
      <c r="O42" s="51"/>
      <c r="P42" s="51"/>
      <c r="Q42" s="51"/>
      <c r="R42" s="51"/>
      <c r="S42" s="51"/>
      <c r="T42" s="51"/>
      <c r="AC42" s="61">
        <f>C13</f>
        <v>0</v>
      </c>
      <c r="AD42" s="81">
        <f>K13</f>
        <v>0</v>
      </c>
    </row>
    <row r="43" spans="1:30" s="61" customFormat="1" ht="21.75" customHeight="1" x14ac:dyDescent="0.15">
      <c r="A43" s="10"/>
      <c r="B43" s="13"/>
      <c r="C43" s="70"/>
      <c r="D43" s="70"/>
      <c r="E43" s="94" t="s">
        <v>95</v>
      </c>
      <c r="F43" s="56"/>
      <c r="G43" s="54"/>
      <c r="H43" s="54"/>
      <c r="I43" s="54"/>
      <c r="J43" s="50"/>
      <c r="K43" s="54"/>
      <c r="L43" s="51"/>
      <c r="M43" s="51"/>
      <c r="N43" s="51"/>
      <c r="O43" s="51"/>
      <c r="P43" s="51"/>
      <c r="Q43" s="51"/>
      <c r="R43" s="51"/>
      <c r="S43" s="51"/>
      <c r="T43" s="51"/>
      <c r="AD43" s="81"/>
    </row>
    <row r="44" spans="1:30" s="61" customFormat="1" ht="21.75" customHeight="1" x14ac:dyDescent="0.15">
      <c r="A44" s="10"/>
      <c r="B44" s="23"/>
      <c r="C44" s="23"/>
      <c r="D44" s="74"/>
      <c r="E44" s="47" t="s">
        <v>66</v>
      </c>
      <c r="F44" s="74"/>
      <c r="G44" s="74"/>
      <c r="H44" s="75"/>
      <c r="I44" s="74"/>
      <c r="J44" s="74"/>
      <c r="K44" s="74"/>
      <c r="L44" s="51"/>
      <c r="M44" s="51"/>
      <c r="N44" s="51"/>
      <c r="O44" s="51"/>
      <c r="P44" s="51"/>
      <c r="Q44" s="51"/>
      <c r="R44" s="51"/>
      <c r="S44" s="51"/>
      <c r="T44" s="51"/>
      <c r="AD44" s="81"/>
    </row>
    <row r="45" spans="1:30" s="61" customFormat="1" ht="96.75" customHeight="1" x14ac:dyDescent="0.15">
      <c r="A45" s="10"/>
      <c r="B45" s="12" t="s">
        <v>43</v>
      </c>
      <c r="C45" s="35" t="s">
        <v>48</v>
      </c>
      <c r="D45" s="71" t="s">
        <v>198</v>
      </c>
      <c r="E45" s="90" t="s">
        <v>190</v>
      </c>
      <c r="F45" s="143"/>
      <c r="G45" s="144"/>
      <c r="H45" s="56">
        <v>7</v>
      </c>
      <c r="I45" s="48">
        <f>H45*10</f>
        <v>70</v>
      </c>
      <c r="J45" s="70">
        <f>G45*H45</f>
        <v>0</v>
      </c>
      <c r="K45" s="105">
        <f>J45/I45</f>
        <v>0</v>
      </c>
      <c r="L45" s="51"/>
      <c r="M45" s="51"/>
      <c r="N45" s="51"/>
      <c r="O45" s="51"/>
      <c r="P45" s="51"/>
      <c r="Q45" s="51"/>
      <c r="R45" s="51"/>
      <c r="S45" s="51"/>
      <c r="T45" s="51"/>
      <c r="AD45" s="81"/>
    </row>
    <row r="46" spans="1:30" s="61" customFormat="1" ht="21.75" customHeight="1" x14ac:dyDescent="0.15">
      <c r="A46" s="10"/>
      <c r="B46" s="70"/>
      <c r="C46" s="35"/>
      <c r="D46" s="70"/>
      <c r="E46" s="94" t="s">
        <v>99</v>
      </c>
      <c r="F46" s="70"/>
      <c r="G46" s="70"/>
      <c r="H46" s="56"/>
      <c r="I46" s="82"/>
      <c r="J46" s="70"/>
      <c r="K46" s="70"/>
      <c r="L46" s="51"/>
      <c r="M46" s="51"/>
      <c r="N46" s="51"/>
      <c r="O46" s="51"/>
      <c r="P46" s="51"/>
      <c r="Q46" s="51"/>
      <c r="R46" s="51"/>
      <c r="S46" s="51"/>
      <c r="T46" s="51"/>
      <c r="AD46" s="81"/>
    </row>
    <row r="47" spans="1:30" s="61" customFormat="1" ht="21.75" customHeight="1" x14ac:dyDescent="0.15">
      <c r="A47" s="10"/>
      <c r="B47" s="70"/>
      <c r="C47" s="35"/>
      <c r="D47" s="70"/>
      <c r="E47" s="90" t="s">
        <v>197</v>
      </c>
      <c r="F47" s="70"/>
      <c r="G47" s="70"/>
      <c r="H47" s="56"/>
      <c r="I47" s="82"/>
      <c r="J47" s="70"/>
      <c r="K47" s="70"/>
      <c r="L47" s="51"/>
      <c r="M47" s="51"/>
      <c r="N47" s="51"/>
      <c r="O47" s="51"/>
      <c r="P47" s="51"/>
      <c r="Q47" s="51"/>
      <c r="R47" s="51"/>
      <c r="S47" s="51"/>
      <c r="T47" s="51"/>
      <c r="AD47" s="81"/>
    </row>
    <row r="48" spans="1:30" s="61" customFormat="1" ht="57.75" customHeight="1" x14ac:dyDescent="0.15">
      <c r="A48" s="10">
        <v>6</v>
      </c>
      <c r="B48" s="70"/>
      <c r="C48" s="12" t="s">
        <v>44</v>
      </c>
      <c r="D48" s="71" t="s">
        <v>45</v>
      </c>
      <c r="E48" s="90" t="s">
        <v>51</v>
      </c>
      <c r="F48" s="143"/>
      <c r="G48" s="144"/>
      <c r="H48" s="49">
        <v>8</v>
      </c>
      <c r="I48" s="48">
        <f>H48*10</f>
        <v>80</v>
      </c>
      <c r="J48" s="71">
        <f>G48*H48</f>
        <v>0</v>
      </c>
      <c r="K48" s="105">
        <f>J48/I48</f>
        <v>0</v>
      </c>
      <c r="L48" s="51"/>
      <c r="M48" s="51"/>
      <c r="N48" s="51"/>
      <c r="O48" s="51"/>
      <c r="P48" s="51"/>
      <c r="Q48" s="51"/>
      <c r="R48" s="51"/>
      <c r="S48" s="51"/>
      <c r="T48" s="51"/>
      <c r="AD48" s="81"/>
    </row>
    <row r="49" spans="1:30" s="61" customFormat="1" ht="22.5" x14ac:dyDescent="0.15">
      <c r="A49" s="10"/>
      <c r="B49" s="70"/>
      <c r="C49" s="13"/>
      <c r="D49" s="70"/>
      <c r="E49" s="47" t="s">
        <v>65</v>
      </c>
      <c r="F49" s="70"/>
      <c r="G49" s="70"/>
      <c r="H49" s="56"/>
      <c r="I49" s="70"/>
      <c r="J49" s="70"/>
      <c r="K49" s="70"/>
      <c r="L49" s="51"/>
      <c r="M49" s="51"/>
      <c r="N49" s="51"/>
      <c r="O49" s="51"/>
      <c r="P49" s="51"/>
      <c r="Q49" s="51"/>
      <c r="R49" s="51"/>
      <c r="S49" s="51"/>
      <c r="T49" s="51"/>
      <c r="AD49" s="81"/>
    </row>
    <row r="50" spans="1:30" s="61" customFormat="1" x14ac:dyDescent="0.15">
      <c r="A50" s="10"/>
      <c r="B50" s="70"/>
      <c r="C50" s="23"/>
      <c r="D50" s="74"/>
      <c r="E50" s="47" t="s">
        <v>66</v>
      </c>
      <c r="F50" s="74"/>
      <c r="G50" s="74"/>
      <c r="H50" s="75"/>
      <c r="I50" s="74"/>
      <c r="J50" s="74"/>
      <c r="K50" s="74"/>
      <c r="AC50" s="44"/>
      <c r="AD50" s="83"/>
    </row>
    <row r="51" spans="1:30" s="61" customFormat="1" ht="146.25" x14ac:dyDescent="0.15">
      <c r="A51" s="10"/>
      <c r="B51" s="12" t="s">
        <v>49</v>
      </c>
      <c r="C51" s="34" t="s">
        <v>50</v>
      </c>
      <c r="D51" s="71" t="s">
        <v>192</v>
      </c>
      <c r="E51" s="47" t="s">
        <v>51</v>
      </c>
      <c r="F51" s="143"/>
      <c r="G51" s="144"/>
      <c r="H51" s="49">
        <v>10</v>
      </c>
      <c r="I51" s="48">
        <f>H51*10</f>
        <v>100</v>
      </c>
      <c r="J51" s="71">
        <f>G51*H51</f>
        <v>0</v>
      </c>
      <c r="K51" s="105">
        <f>J51/I51</f>
        <v>0</v>
      </c>
      <c r="AC51" s="44"/>
      <c r="AD51" s="83"/>
    </row>
    <row r="52" spans="1:30" ht="26.25" customHeight="1" x14ac:dyDescent="0.15">
      <c r="B52" s="70"/>
      <c r="C52" s="33"/>
      <c r="D52" s="74"/>
      <c r="E52" s="90" t="s">
        <v>196</v>
      </c>
      <c r="F52" s="74"/>
      <c r="G52" s="74"/>
      <c r="H52" s="75"/>
      <c r="I52" s="74"/>
      <c r="J52" s="74"/>
      <c r="K52" s="74"/>
      <c r="L52" s="40"/>
      <c r="M52" s="40"/>
      <c r="N52" s="40"/>
      <c r="O52" s="40"/>
      <c r="P52" s="40"/>
      <c r="Q52" s="40"/>
      <c r="R52" s="40"/>
      <c r="S52" s="40"/>
      <c r="T52" s="40"/>
      <c r="AD52" s="83"/>
    </row>
    <row r="53" spans="1:30" s="61" customFormat="1" ht="33.75" x14ac:dyDescent="0.15">
      <c r="A53" s="10"/>
      <c r="B53" s="12" t="s">
        <v>52</v>
      </c>
      <c r="C53" s="12"/>
      <c r="D53" s="71"/>
      <c r="E53" s="47" t="s">
        <v>53</v>
      </c>
      <c r="F53" s="143"/>
      <c r="G53" s="144"/>
      <c r="H53" s="41">
        <v>-5</v>
      </c>
      <c r="I53" s="60"/>
      <c r="J53" s="50">
        <f>G53*H53</f>
        <v>0</v>
      </c>
      <c r="K53" s="167"/>
      <c r="AC53" s="44"/>
      <c r="AD53" s="83"/>
    </row>
    <row r="54" spans="1:30" s="61" customFormat="1" ht="22.5" x14ac:dyDescent="0.15">
      <c r="A54" s="10"/>
      <c r="B54" s="78"/>
      <c r="C54" s="13"/>
      <c r="D54" s="70"/>
      <c r="E54" s="47" t="s">
        <v>54</v>
      </c>
      <c r="F54" s="79"/>
      <c r="G54" s="78"/>
      <c r="H54" s="54"/>
      <c r="I54" s="78"/>
      <c r="J54" s="80"/>
      <c r="K54" s="168"/>
      <c r="AC54" s="44"/>
      <c r="AD54" s="83"/>
    </row>
    <row r="55" spans="1:30" s="61" customFormat="1" x14ac:dyDescent="0.15">
      <c r="A55" s="10"/>
      <c r="B55" s="3"/>
      <c r="C55" s="3"/>
      <c r="D55" s="47"/>
      <c r="E55" s="47"/>
      <c r="F55" s="84"/>
      <c r="G55" s="85">
        <f>SUM(G3:G52)</f>
        <v>0</v>
      </c>
      <c r="H55" s="85">
        <f>SUM(H3:H52)</f>
        <v>100</v>
      </c>
      <c r="I55" s="85">
        <f>SUM(I3:I52)</f>
        <v>1000</v>
      </c>
      <c r="J55" s="85">
        <f>SUM(J3:J53)</f>
        <v>0</v>
      </c>
      <c r="K55" s="104">
        <f>J55/I55</f>
        <v>0</v>
      </c>
      <c r="AC55" s="44"/>
      <c r="AD55" s="83"/>
    </row>
    <row r="56" spans="1:30" s="61" customFormat="1" x14ac:dyDescent="0.15">
      <c r="A56" s="10"/>
      <c r="B56" s="10"/>
      <c r="C56" s="10"/>
      <c r="D56" s="86"/>
      <c r="E56" s="86"/>
      <c r="F56" s="79"/>
      <c r="H56" s="87"/>
      <c r="J56" s="80"/>
      <c r="AC56" s="44"/>
      <c r="AD56" s="83"/>
    </row>
    <row r="57" spans="1:30" s="61" customFormat="1" x14ac:dyDescent="0.15">
      <c r="A57" s="10"/>
      <c r="B57" s="10"/>
      <c r="C57" s="10"/>
      <c r="D57" s="86"/>
      <c r="E57" s="86"/>
      <c r="F57" s="79"/>
      <c r="H57" s="87"/>
      <c r="J57" s="80"/>
      <c r="AC57" s="44"/>
      <c r="AD57" s="83"/>
    </row>
    <row r="58" spans="1:30" s="61" customFormat="1" x14ac:dyDescent="0.15">
      <c r="A58" s="10"/>
      <c r="B58" s="10"/>
      <c r="C58" s="10"/>
      <c r="D58" s="86"/>
      <c r="E58" s="86"/>
      <c r="F58" s="79"/>
      <c r="H58" s="87"/>
      <c r="J58" s="80"/>
      <c r="AC58" s="44"/>
      <c r="AD58" s="83"/>
    </row>
    <row r="59" spans="1:30" x14ac:dyDescent="0.15">
      <c r="B59" s="86"/>
      <c r="C59" s="10"/>
      <c r="D59" s="86"/>
      <c r="E59" s="86"/>
      <c r="F59" s="79"/>
      <c r="G59" s="61"/>
      <c r="H59" s="87"/>
      <c r="I59" s="61"/>
      <c r="J59" s="80"/>
      <c r="K59" s="61"/>
    </row>
    <row r="60" spans="1:30" x14ac:dyDescent="0.15">
      <c r="B60" s="10"/>
      <c r="C60" s="10"/>
      <c r="D60" s="86"/>
      <c r="E60" s="86"/>
      <c r="F60" s="79"/>
      <c r="G60" s="61"/>
      <c r="H60" s="87"/>
      <c r="I60" s="61"/>
      <c r="J60" s="80"/>
      <c r="K60" s="61"/>
    </row>
    <row r="61" spans="1:30" x14ac:dyDescent="0.15">
      <c r="B61" s="10"/>
      <c r="C61" s="10"/>
      <c r="D61" s="86"/>
      <c r="E61" s="86"/>
      <c r="F61" s="79"/>
      <c r="G61" s="61"/>
      <c r="H61" s="87"/>
      <c r="I61" s="61"/>
      <c r="J61" s="80"/>
      <c r="K61" s="61"/>
    </row>
  </sheetData>
  <sheetProtection password="CF7A" sheet="1"/>
  <protectedRanges>
    <protectedRange sqref="F3:G54" name="区域1"/>
  </protectedRanges>
  <mergeCells count="2">
    <mergeCell ref="K53:K54"/>
    <mergeCell ref="A1:H1"/>
  </mergeCells>
  <phoneticPr fontId="1" type="noConversion"/>
  <pageMargins left="0.75" right="0.75" top="1" bottom="1" header="0.5" footer="0.5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C1" workbookViewId="0">
      <selection activeCell="F24" sqref="F24"/>
    </sheetView>
  </sheetViews>
  <sheetFormatPr defaultRowHeight="14.25" x14ac:dyDescent="0.15"/>
  <cols>
    <col min="1" max="1" width="9" style="118"/>
    <col min="2" max="2" width="17" style="118" customWidth="1"/>
    <col min="3" max="3" width="23.875" style="118" customWidth="1"/>
    <col min="4" max="4" width="21" style="118" customWidth="1"/>
    <col min="5" max="5" width="18.875" style="118" customWidth="1"/>
    <col min="6" max="16384" width="9" style="118"/>
  </cols>
  <sheetData>
    <row r="1" spans="1:5" ht="20.100000000000001" customHeight="1" x14ac:dyDescent="0.15">
      <c r="A1" s="169" t="s">
        <v>126</v>
      </c>
      <c r="B1" s="122" t="s">
        <v>127</v>
      </c>
      <c r="C1" s="122" t="s">
        <v>128</v>
      </c>
      <c r="D1" s="122" t="s">
        <v>129</v>
      </c>
      <c r="E1" s="122" t="s">
        <v>130</v>
      </c>
    </row>
    <row r="2" spans="1:5" ht="20.100000000000001" customHeight="1" x14ac:dyDescent="0.15">
      <c r="A2" s="169"/>
      <c r="B2" s="170" t="s">
        <v>131</v>
      </c>
      <c r="C2" s="122" t="s">
        <v>132</v>
      </c>
      <c r="D2" s="124">
        <f>'1-小企业(工业类)'!F3</f>
        <v>1</v>
      </c>
      <c r="E2" s="125">
        <f>'1-小企业(工业类)'!G3</f>
        <v>5</v>
      </c>
    </row>
    <row r="3" spans="1:5" ht="20.100000000000001" customHeight="1" x14ac:dyDescent="0.15">
      <c r="A3" s="169"/>
      <c r="B3" s="170"/>
      <c r="C3" s="122" t="s">
        <v>133</v>
      </c>
      <c r="D3" s="122">
        <f>'1-小企业(工业类)'!F8</f>
        <v>0</v>
      </c>
      <c r="E3" s="125">
        <f>'1-小企业(工业类)'!G8</f>
        <v>0</v>
      </c>
    </row>
    <row r="4" spans="1:5" ht="20.100000000000001" customHeight="1" x14ac:dyDescent="0.15">
      <c r="A4" s="169"/>
      <c r="B4" s="170"/>
      <c r="C4" s="122" t="s">
        <v>134</v>
      </c>
      <c r="D4" s="122">
        <f>'1-小企业(工业类)'!F12</f>
        <v>0</v>
      </c>
      <c r="E4" s="125">
        <f>'1-小企业(工业类)'!G12</f>
        <v>0</v>
      </c>
    </row>
    <row r="5" spans="1:5" ht="20.100000000000001" customHeight="1" x14ac:dyDescent="0.15">
      <c r="A5" s="169"/>
      <c r="B5" s="170" t="s">
        <v>135</v>
      </c>
      <c r="C5" s="122" t="s">
        <v>136</v>
      </c>
      <c r="D5" s="122">
        <f>'1-小企业(工业类)'!F15</f>
        <v>0</v>
      </c>
      <c r="E5" s="125">
        <f>'1-小企业(工业类)'!G15</f>
        <v>0</v>
      </c>
    </row>
    <row r="6" spans="1:5" ht="20.100000000000001" customHeight="1" x14ac:dyDescent="0.15">
      <c r="A6" s="169"/>
      <c r="B6" s="170"/>
      <c r="C6" s="122" t="s">
        <v>137</v>
      </c>
      <c r="D6" s="122">
        <f>'1-小企业(工业类)'!F19</f>
        <v>0</v>
      </c>
      <c r="E6" s="125">
        <f>'1-小企业(工业类)'!G19</f>
        <v>0</v>
      </c>
    </row>
    <row r="7" spans="1:5" ht="20.100000000000001" customHeight="1" x14ac:dyDescent="0.15">
      <c r="A7" s="169"/>
      <c r="B7" s="170"/>
      <c r="C7" s="122" t="s">
        <v>138</v>
      </c>
      <c r="D7" s="122">
        <f>'1-小企业(工业类)'!F23</f>
        <v>0</v>
      </c>
      <c r="E7" s="125">
        <f>'1-小企业(工业类)'!G23</f>
        <v>0</v>
      </c>
    </row>
    <row r="8" spans="1:5" ht="20.100000000000001" customHeight="1" x14ac:dyDescent="0.15">
      <c r="A8" s="169"/>
      <c r="B8" s="170"/>
      <c r="C8" s="122" t="s">
        <v>139</v>
      </c>
      <c r="D8" s="124">
        <f>'1-小企业(工业类)'!F26</f>
        <v>0</v>
      </c>
      <c r="E8" s="125">
        <f>'1-小企业(工业类)'!G26</f>
        <v>0</v>
      </c>
    </row>
    <row r="9" spans="1:5" ht="20.100000000000001" customHeight="1" x14ac:dyDescent="0.15">
      <c r="A9" s="169"/>
      <c r="B9" s="170" t="s">
        <v>140</v>
      </c>
      <c r="C9" s="122" t="s">
        <v>181</v>
      </c>
      <c r="D9" s="122">
        <f>'1-小企业(工业类)'!F30</f>
        <v>0</v>
      </c>
      <c r="E9" s="125">
        <f>'1-小企业(工业类)'!G30</f>
        <v>0</v>
      </c>
    </row>
    <row r="10" spans="1:5" ht="20.100000000000001" customHeight="1" x14ac:dyDescent="0.15">
      <c r="A10" s="169"/>
      <c r="B10" s="170"/>
      <c r="C10" s="122" t="s">
        <v>182</v>
      </c>
      <c r="D10" s="122">
        <f>'1-小企业(工业类)'!F34</f>
        <v>0</v>
      </c>
      <c r="E10" s="125">
        <f>'1-小企业(工业类)'!G34</f>
        <v>0</v>
      </c>
    </row>
    <row r="11" spans="1:5" ht="20.100000000000001" customHeight="1" x14ac:dyDescent="0.15">
      <c r="A11" s="169"/>
      <c r="B11" s="170"/>
      <c r="C11" s="122" t="s">
        <v>141</v>
      </c>
      <c r="D11" s="122">
        <f>'1-小企业(工业类)'!F38</f>
        <v>0</v>
      </c>
      <c r="E11" s="125">
        <f>'1-小企业(工业类)'!G38</f>
        <v>0</v>
      </c>
    </row>
    <row r="12" spans="1:5" ht="20.100000000000001" customHeight="1" x14ac:dyDescent="0.15">
      <c r="A12" s="169"/>
      <c r="B12" s="170" t="s">
        <v>142</v>
      </c>
      <c r="C12" s="122" t="s">
        <v>143</v>
      </c>
      <c r="D12" s="122">
        <f>'1-小企业(工业类)'!F41</f>
        <v>0</v>
      </c>
      <c r="E12" s="125">
        <f>'1-小企业(工业类)'!G41</f>
        <v>0</v>
      </c>
    </row>
    <row r="13" spans="1:5" ht="20.100000000000001" customHeight="1" x14ac:dyDescent="0.15">
      <c r="A13" s="169"/>
      <c r="B13" s="170"/>
      <c r="C13" s="122" t="s">
        <v>144</v>
      </c>
      <c r="D13" s="122">
        <f>'1-小企业(工业类)'!F44</f>
        <v>0</v>
      </c>
      <c r="E13" s="125">
        <f>'1-小企业(工业类)'!G44</f>
        <v>0</v>
      </c>
    </row>
    <row r="14" spans="1:5" ht="20.100000000000001" customHeight="1" x14ac:dyDescent="0.15">
      <c r="A14" s="169"/>
      <c r="B14" s="123" t="s">
        <v>145</v>
      </c>
      <c r="C14" s="122" t="s">
        <v>146</v>
      </c>
      <c r="D14" s="122">
        <f>'1-小企业(工业类)'!F47</f>
        <v>0</v>
      </c>
      <c r="E14" s="125">
        <f>'1-小企业(工业类)'!G47</f>
        <v>0</v>
      </c>
    </row>
    <row r="15" spans="1:5" ht="20.100000000000001" customHeight="1" x14ac:dyDescent="0.15">
      <c r="A15" s="169"/>
      <c r="B15" s="122" t="s">
        <v>147</v>
      </c>
      <c r="C15" s="122"/>
      <c r="D15" s="126">
        <f>'1-小企业(工业类)'!F49</f>
        <v>0</v>
      </c>
      <c r="E15" s="126">
        <f>SUM('1-小企业(工业类)'!G49:G50)</f>
        <v>0</v>
      </c>
    </row>
    <row r="16" spans="1:5" ht="20.100000000000001" customHeight="1" x14ac:dyDescent="0.15">
      <c r="A16" s="127" t="s">
        <v>151</v>
      </c>
      <c r="B16" s="128" t="s">
        <v>130</v>
      </c>
      <c r="C16" s="129">
        <f>'1-小企业(工业类)'!K51</f>
        <v>0.05</v>
      </c>
      <c r="D16" s="128" t="s">
        <v>148</v>
      </c>
      <c r="E16" s="126" t="str">
        <f>IF(AND(ROUND(C16,2)&lt;21%,0&lt;=ROUND(C16,2)),"C",IF(86%&lt;=ROUND(C16,2),"AAA",IF(AND(71%&lt;=ROUND(C16,2),ROUND(C16,2)&lt;86%),"AA",IF(AND(61%&lt;=ROUND(C16,2),ROUND(C16,2)&lt;71%),"A",IF(AND(51%&lt;=ROUND(C16,2),ROUND(C16,2)&lt;61%),"BBB",IF(AND(41%&lt;=ROUND(C16,2),ROUND(C16,2)&lt;51%),"BB",IF(AND(21%&lt;=C16,C16&lt;41%),"B")))))))</f>
        <v>C</v>
      </c>
    </row>
    <row r="17" spans="3:5" x14ac:dyDescent="0.15">
      <c r="C17" s="119"/>
      <c r="D17" s="120"/>
      <c r="E17" s="121"/>
    </row>
  </sheetData>
  <sheetProtection password="CF29" sheet="1"/>
  <mergeCells count="5">
    <mergeCell ref="A1:A15"/>
    <mergeCell ref="B2:B4"/>
    <mergeCell ref="B5:B8"/>
    <mergeCell ref="B9:B11"/>
    <mergeCell ref="B12:B1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D13" sqref="D13"/>
    </sheetView>
  </sheetViews>
  <sheetFormatPr defaultRowHeight="14.25" x14ac:dyDescent="0.15"/>
  <cols>
    <col min="1" max="1" width="13.75" style="118" customWidth="1"/>
    <col min="2" max="2" width="15.5" style="118" customWidth="1"/>
    <col min="3" max="3" width="25" style="130" customWidth="1"/>
    <col min="4" max="4" width="12.125" style="118" customWidth="1"/>
    <col min="5" max="5" width="15" style="118" customWidth="1"/>
    <col min="6" max="16384" width="9" style="118"/>
  </cols>
  <sheetData>
    <row r="1" spans="1:5" ht="20.100000000000001" customHeight="1" x14ac:dyDescent="0.15">
      <c r="A1" s="169" t="s">
        <v>126</v>
      </c>
      <c r="B1" s="122" t="s">
        <v>127</v>
      </c>
      <c r="C1" s="122" t="s">
        <v>128</v>
      </c>
      <c r="D1" s="122" t="s">
        <v>129</v>
      </c>
      <c r="E1" s="122" t="s">
        <v>130</v>
      </c>
    </row>
    <row r="2" spans="1:5" ht="20.100000000000001" customHeight="1" x14ac:dyDescent="0.15">
      <c r="A2" s="169"/>
      <c r="B2" s="170" t="s">
        <v>117</v>
      </c>
      <c r="C2" s="122" t="s">
        <v>9</v>
      </c>
      <c r="D2" s="124">
        <f>'2-小企业(批发零售类)'!F3</f>
        <v>0</v>
      </c>
      <c r="E2" s="125">
        <f>'2-小企业(批发零售类)'!G3</f>
        <v>0</v>
      </c>
    </row>
    <row r="3" spans="1:5" ht="20.100000000000001" customHeight="1" x14ac:dyDescent="0.15">
      <c r="A3" s="169"/>
      <c r="B3" s="170"/>
      <c r="C3" s="122" t="s">
        <v>118</v>
      </c>
      <c r="D3" s="122">
        <f>'2-小企业(批发零售类)'!F8</f>
        <v>0</v>
      </c>
      <c r="E3" s="125">
        <f>'2-小企业(批发零售类)'!G8</f>
        <v>0</v>
      </c>
    </row>
    <row r="4" spans="1:5" ht="20.100000000000001" customHeight="1" x14ac:dyDescent="0.15">
      <c r="A4" s="169"/>
      <c r="B4" s="170"/>
      <c r="C4" s="122" t="s">
        <v>119</v>
      </c>
      <c r="D4" s="122">
        <f>'2-小企业(批发零售类)'!F12</f>
        <v>0</v>
      </c>
      <c r="E4" s="125">
        <f>'2-小企业(批发零售类)'!G12</f>
        <v>0</v>
      </c>
    </row>
    <row r="5" spans="1:5" ht="20.100000000000001" customHeight="1" x14ac:dyDescent="0.15">
      <c r="A5" s="169"/>
      <c r="B5" s="170" t="s">
        <v>120</v>
      </c>
      <c r="C5" s="122" t="s">
        <v>23</v>
      </c>
      <c r="D5" s="122">
        <f>'2-小企业(批发零售类)'!F15</f>
        <v>0</v>
      </c>
      <c r="E5" s="125">
        <f>'2-小企业(批发零售类)'!G15</f>
        <v>0</v>
      </c>
    </row>
    <row r="6" spans="1:5" ht="20.100000000000001" customHeight="1" x14ac:dyDescent="0.15">
      <c r="A6" s="169"/>
      <c r="B6" s="170"/>
      <c r="C6" s="122" t="s">
        <v>121</v>
      </c>
      <c r="D6" s="122">
        <f>'2-小企业(批发零售类)'!F19</f>
        <v>0</v>
      </c>
      <c r="E6" s="125">
        <f>'2-小企业(批发零售类)'!G19</f>
        <v>0</v>
      </c>
    </row>
    <row r="7" spans="1:5" ht="20.100000000000001" customHeight="1" x14ac:dyDescent="0.15">
      <c r="A7" s="169"/>
      <c r="B7" s="170"/>
      <c r="C7" s="122" t="s">
        <v>34</v>
      </c>
      <c r="D7" s="122">
        <f>'2-小企业(批发零售类)'!F23</f>
        <v>0</v>
      </c>
      <c r="E7" s="125">
        <f>'2-小企业(批发零售类)'!G23</f>
        <v>0</v>
      </c>
    </row>
    <row r="8" spans="1:5" ht="20.100000000000001" customHeight="1" x14ac:dyDescent="0.15">
      <c r="A8" s="169"/>
      <c r="B8" s="170"/>
      <c r="C8" s="122" t="s">
        <v>122</v>
      </c>
      <c r="D8" s="124">
        <f>'2-小企业(批发零售类)'!F26</f>
        <v>0</v>
      </c>
      <c r="E8" s="125">
        <f>'2-小企业(批发零售类)'!G26</f>
        <v>0</v>
      </c>
    </row>
    <row r="9" spans="1:5" ht="20.100000000000001" customHeight="1" x14ac:dyDescent="0.15">
      <c r="A9" s="169"/>
      <c r="B9" s="170" t="s">
        <v>125</v>
      </c>
      <c r="C9" s="122" t="s">
        <v>123</v>
      </c>
      <c r="D9" s="124">
        <f>'2-小企业(批发零售类)'!F30</f>
        <v>0</v>
      </c>
      <c r="E9" s="125">
        <f>'2-小企业(批发零售类)'!G30</f>
        <v>0</v>
      </c>
    </row>
    <row r="10" spans="1:5" ht="20.100000000000001" customHeight="1" x14ac:dyDescent="0.15">
      <c r="A10" s="169"/>
      <c r="B10" s="170"/>
      <c r="C10" s="122" t="s">
        <v>88</v>
      </c>
      <c r="D10" s="124">
        <f>'2-小企业(批发零售类)'!F34</f>
        <v>0</v>
      </c>
      <c r="E10" s="125">
        <f>'2-小企业(批发零售类)'!G34</f>
        <v>0</v>
      </c>
    </row>
    <row r="11" spans="1:5" ht="20.100000000000001" customHeight="1" x14ac:dyDescent="0.15">
      <c r="A11" s="169"/>
      <c r="B11" s="170"/>
      <c r="C11" s="122" t="s">
        <v>124</v>
      </c>
      <c r="D11" s="124">
        <f>'2-小企业(批发零售类)'!F38</f>
        <v>0</v>
      </c>
      <c r="E11" s="125">
        <f>'2-小企业(批发零售类)'!G38</f>
        <v>0</v>
      </c>
    </row>
    <row r="12" spans="1:5" ht="20.100000000000001" customHeight="1" x14ac:dyDescent="0.15">
      <c r="A12" s="169"/>
      <c r="B12" s="170" t="s">
        <v>43</v>
      </c>
      <c r="C12" s="122" t="s">
        <v>44</v>
      </c>
      <c r="D12" s="124">
        <f>'2-小企业(批发零售类)'!F41</f>
        <v>0</v>
      </c>
      <c r="E12" s="125">
        <f>'2-小企业(批发零售类)'!G41</f>
        <v>0</v>
      </c>
    </row>
    <row r="13" spans="1:5" ht="20.100000000000001" customHeight="1" x14ac:dyDescent="0.15">
      <c r="A13" s="169"/>
      <c r="B13" s="170"/>
      <c r="C13" s="122" t="s">
        <v>48</v>
      </c>
      <c r="D13" s="124">
        <f>'2-小企业(批发零售类)'!F44</f>
        <v>0</v>
      </c>
      <c r="E13" s="125">
        <f>'2-小企业(批发零售类)'!G44</f>
        <v>0</v>
      </c>
    </row>
    <row r="14" spans="1:5" ht="20.100000000000001" customHeight="1" x14ac:dyDescent="0.15">
      <c r="A14" s="169"/>
      <c r="B14" s="123" t="s">
        <v>49</v>
      </c>
      <c r="C14" s="122" t="s">
        <v>50</v>
      </c>
      <c r="D14" s="124">
        <f>'2-小企业(批发零售类)'!F47</f>
        <v>0</v>
      </c>
      <c r="E14" s="125">
        <f>'2-小企业(批发零售类)'!G47</f>
        <v>0</v>
      </c>
    </row>
    <row r="15" spans="1:5" ht="20.100000000000001" customHeight="1" x14ac:dyDescent="0.15">
      <c r="A15" s="169"/>
      <c r="B15" s="122" t="s">
        <v>52</v>
      </c>
      <c r="C15" s="122"/>
      <c r="D15" s="131">
        <f>'2-小企业(批发零售类)'!F49</f>
        <v>0</v>
      </c>
      <c r="E15" s="125">
        <f>'2-小企业(批发零售类)'!G49</f>
        <v>0</v>
      </c>
    </row>
    <row r="16" spans="1:5" ht="20.100000000000001" customHeight="1" x14ac:dyDescent="0.15">
      <c r="A16" s="127" t="s">
        <v>152</v>
      </c>
      <c r="B16" s="128" t="s">
        <v>130</v>
      </c>
      <c r="C16" s="132">
        <f>'2-小企业(批发零售类)'!K51</f>
        <v>0</v>
      </c>
      <c r="D16" s="128" t="s">
        <v>148</v>
      </c>
      <c r="E16" s="126" t="str">
        <f>IF(AND(ROUND(C16,2)&lt;21%,0&lt;=ROUND(C16,2)),"C",IF(86%&lt;=ROUND(C16,2),"AAA",IF(AND(71%&lt;=ROUND(C16,2),ROUND(C16,2)&lt;86%),"AA",IF(AND(61%&lt;=ROUND(C16,2),ROUND(C16,2)&lt;71%),"A",IF(AND(51%&lt;=ROUND(C16,2),ROUND(C16,2)&lt;61%),"BBB",IF(AND(41%&lt;=ROUND(C16,2),ROUND(C16,2)&lt;51%),"BB",IF(AND(21%&lt;=C16,C16&lt;41%),"B")))))))</f>
        <v>C</v>
      </c>
    </row>
  </sheetData>
  <sheetProtection password="CF29" sheet="1"/>
  <mergeCells count="5">
    <mergeCell ref="A1:A15"/>
    <mergeCell ref="B2:B4"/>
    <mergeCell ref="B5:B8"/>
    <mergeCell ref="B9:B11"/>
    <mergeCell ref="B12:B13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5" sqref="D5"/>
    </sheetView>
  </sheetViews>
  <sheetFormatPr defaultRowHeight="14.25" x14ac:dyDescent="0.15"/>
  <cols>
    <col min="1" max="1" width="13.25" style="118" customWidth="1"/>
    <col min="2" max="2" width="18" style="118" customWidth="1"/>
    <col min="3" max="3" width="28.75" style="118" customWidth="1"/>
    <col min="4" max="4" width="16.375" style="118" customWidth="1"/>
    <col min="5" max="5" width="10.875" style="118" customWidth="1"/>
    <col min="6" max="16384" width="9" style="118"/>
  </cols>
  <sheetData>
    <row r="1" spans="1:5" ht="19.5" customHeight="1" x14ac:dyDescent="0.15">
      <c r="A1" s="171" t="s">
        <v>126</v>
      </c>
      <c r="B1" s="133" t="s">
        <v>127</v>
      </c>
      <c r="C1" s="133" t="s">
        <v>128</v>
      </c>
      <c r="D1" s="133" t="s">
        <v>129</v>
      </c>
      <c r="E1" s="133" t="s">
        <v>130</v>
      </c>
    </row>
    <row r="2" spans="1:5" ht="19.5" customHeight="1" x14ac:dyDescent="0.15">
      <c r="A2" s="171"/>
      <c r="B2" s="171" t="s">
        <v>153</v>
      </c>
      <c r="C2" s="133" t="s">
        <v>9</v>
      </c>
      <c r="D2" s="134">
        <f>'3-小企业(其他类)'!F3</f>
        <v>0</v>
      </c>
      <c r="E2" s="134">
        <f>'3-小企业(其他类)'!G3</f>
        <v>0</v>
      </c>
    </row>
    <row r="3" spans="1:5" ht="20.100000000000001" customHeight="1" x14ac:dyDescent="0.15">
      <c r="A3" s="171"/>
      <c r="B3" s="171"/>
      <c r="C3" s="133" t="s">
        <v>118</v>
      </c>
      <c r="D3" s="134">
        <f>'3-小企业(其他类)'!F8</f>
        <v>0</v>
      </c>
      <c r="E3" s="134">
        <f>'3-小企业(其他类)'!G8</f>
        <v>0</v>
      </c>
    </row>
    <row r="4" spans="1:5" ht="20.100000000000001" customHeight="1" x14ac:dyDescent="0.15">
      <c r="A4" s="171"/>
      <c r="B4" s="171"/>
      <c r="C4" s="133" t="s">
        <v>119</v>
      </c>
      <c r="D4" s="134">
        <f>'3-小企业(其他类)'!F12</f>
        <v>0</v>
      </c>
      <c r="E4" s="134">
        <f>'3-小企业(其他类)'!G12</f>
        <v>0</v>
      </c>
    </row>
    <row r="5" spans="1:5" ht="20.100000000000001" customHeight="1" x14ac:dyDescent="0.15">
      <c r="A5" s="171"/>
      <c r="B5" s="171" t="s">
        <v>156</v>
      </c>
      <c r="C5" s="133" t="s">
        <v>166</v>
      </c>
      <c r="D5" s="134">
        <f>'3-小企业(其他类)'!F15</f>
        <v>0</v>
      </c>
      <c r="E5" s="134">
        <f>'3-小企业(其他类)'!G15</f>
        <v>0</v>
      </c>
    </row>
    <row r="6" spans="1:5" ht="20.100000000000001" customHeight="1" x14ac:dyDescent="0.15">
      <c r="A6" s="171"/>
      <c r="B6" s="171"/>
      <c r="C6" s="133" t="s">
        <v>185</v>
      </c>
      <c r="D6" s="134">
        <f>'3-小企业(其他类)'!F19</f>
        <v>0</v>
      </c>
      <c r="E6" s="134">
        <f>'3-小企业(其他类)'!G19</f>
        <v>0</v>
      </c>
    </row>
    <row r="7" spans="1:5" ht="20.100000000000001" customHeight="1" x14ac:dyDescent="0.15">
      <c r="A7" s="171"/>
      <c r="B7" s="171"/>
      <c r="C7" s="133" t="s">
        <v>186</v>
      </c>
      <c r="D7" s="134">
        <f>'3-小企业(其他类)'!F23</f>
        <v>0</v>
      </c>
      <c r="E7" s="134">
        <f>'3-小企业(其他类)'!G23</f>
        <v>0</v>
      </c>
    </row>
    <row r="8" spans="1:5" ht="20.100000000000001" customHeight="1" x14ac:dyDescent="0.15">
      <c r="A8" s="171"/>
      <c r="B8" s="171"/>
      <c r="C8" s="133" t="s">
        <v>167</v>
      </c>
      <c r="D8" s="135">
        <f>'3-小企业(其他类)'!F26</f>
        <v>0</v>
      </c>
      <c r="E8" s="134">
        <f>'3-小企业(其他类)'!G26</f>
        <v>0</v>
      </c>
    </row>
    <row r="9" spans="1:5" ht="20.100000000000001" customHeight="1" x14ac:dyDescent="0.15">
      <c r="A9" s="171"/>
      <c r="B9" s="171" t="s">
        <v>159</v>
      </c>
      <c r="C9" s="133" t="s">
        <v>160</v>
      </c>
      <c r="D9" s="134">
        <f>'3-小企业(其他类)'!F30</f>
        <v>0</v>
      </c>
      <c r="E9" s="134">
        <f>'3-小企业(其他类)'!G30</f>
        <v>0</v>
      </c>
    </row>
    <row r="10" spans="1:5" ht="20.100000000000001" customHeight="1" x14ac:dyDescent="0.15">
      <c r="A10" s="171"/>
      <c r="B10" s="171"/>
      <c r="C10" s="133" t="s">
        <v>187</v>
      </c>
      <c r="D10" s="134">
        <f>'3-小企业(其他类)'!F33</f>
        <v>0</v>
      </c>
      <c r="E10" s="134">
        <f>'3-小企业(其他类)'!G33</f>
        <v>0</v>
      </c>
    </row>
    <row r="11" spans="1:5" ht="20.100000000000001" customHeight="1" x14ac:dyDescent="0.15">
      <c r="A11" s="171"/>
      <c r="B11" s="171"/>
      <c r="C11" s="133" t="s">
        <v>162</v>
      </c>
      <c r="D11" s="134">
        <f>'3-小企业(其他类)'!F36</f>
        <v>0</v>
      </c>
      <c r="E11" s="134">
        <f>'3-小企业(其他类)'!G36</f>
        <v>0</v>
      </c>
    </row>
    <row r="12" spans="1:5" ht="20.100000000000001" customHeight="1" x14ac:dyDescent="0.15">
      <c r="A12" s="171"/>
      <c r="B12" s="171"/>
      <c r="C12" s="133" t="s">
        <v>88</v>
      </c>
      <c r="D12" s="134">
        <f>'3-小企业(其他类)'!F40</f>
        <v>0</v>
      </c>
      <c r="E12" s="134">
        <f>'3-小企业(其他类)'!G40</f>
        <v>0</v>
      </c>
    </row>
    <row r="13" spans="1:5" ht="20.100000000000001" customHeight="1" x14ac:dyDescent="0.15">
      <c r="A13" s="171"/>
      <c r="B13" s="171" t="s">
        <v>165</v>
      </c>
      <c r="C13" s="133" t="s">
        <v>168</v>
      </c>
      <c r="D13" s="134">
        <f>'3-小企业(其他类)'!F45</f>
        <v>0</v>
      </c>
      <c r="E13" s="134">
        <f>'3-小企业(其他类)'!G45</f>
        <v>0</v>
      </c>
    </row>
    <row r="14" spans="1:5" ht="20.100000000000001" customHeight="1" x14ac:dyDescent="0.15">
      <c r="A14" s="171"/>
      <c r="B14" s="171"/>
      <c r="C14" s="133" t="s">
        <v>169</v>
      </c>
      <c r="D14" s="134">
        <f>'3-小企业(其他类)'!F48</f>
        <v>0</v>
      </c>
      <c r="E14" s="134">
        <f>'3-小企业(其他类)'!G48</f>
        <v>0</v>
      </c>
    </row>
    <row r="15" spans="1:5" ht="20.100000000000001" customHeight="1" x14ac:dyDescent="0.15">
      <c r="A15" s="171"/>
      <c r="B15" s="133" t="s">
        <v>164</v>
      </c>
      <c r="C15" s="133" t="s">
        <v>188</v>
      </c>
      <c r="D15" s="134">
        <f>'3-小企业(其他类)'!F51</f>
        <v>0</v>
      </c>
      <c r="E15" s="134">
        <f>'3-小企业(其他类)'!G51</f>
        <v>0</v>
      </c>
    </row>
    <row r="16" spans="1:5" ht="20.100000000000001" customHeight="1" x14ac:dyDescent="0.15">
      <c r="A16" s="171"/>
      <c r="B16" s="122" t="s">
        <v>52</v>
      </c>
      <c r="C16" s="133"/>
      <c r="D16" s="134">
        <f>'3-小企业(其他类)'!F53</f>
        <v>0</v>
      </c>
      <c r="E16" s="134">
        <f>'3-小企业(其他类)'!G53</f>
        <v>0</v>
      </c>
    </row>
    <row r="17" spans="1:5" ht="20.100000000000001" customHeight="1" x14ac:dyDescent="0.15">
      <c r="A17" s="133" t="s">
        <v>163</v>
      </c>
      <c r="B17" s="136" t="s">
        <v>130</v>
      </c>
      <c r="C17" s="137">
        <f>'3-小企业(其他类)'!K55</f>
        <v>0</v>
      </c>
      <c r="D17" s="136" t="s">
        <v>148</v>
      </c>
      <c r="E17" s="126" t="str">
        <f>IF(AND(ROUND(C17,2)&lt;21%,0&lt;=ROUND(C17,2)),"C",IF(86%&lt;=ROUND(C17,2),"AAA",IF(AND(71%&lt;=ROUND(C17,2),ROUND(C17,2)&lt;86%),"AA",IF(AND(61%&lt;=ROUND(C17,2),ROUND(C17,2)&lt;71%),"A",IF(AND(51%&lt;=ROUND(C17,2),ROUND(C17,2)&lt;61%),"BBB",IF(AND(41%&lt;=ROUND(C17,2),ROUND(C17,2)&lt;51%),"BB",IF(AND(21%&lt;=C17,C17&lt;41%),"B")))))))</f>
        <v>C</v>
      </c>
    </row>
  </sheetData>
  <sheetProtection password="CF29" sheet="1"/>
  <mergeCells count="5">
    <mergeCell ref="A1:A16"/>
    <mergeCell ref="B2:B4"/>
    <mergeCell ref="B5:B8"/>
    <mergeCell ref="B13:B14"/>
    <mergeCell ref="B9:B12"/>
  </mergeCells>
  <phoneticPr fontId="1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1</vt:i4>
      </vt:variant>
    </vt:vector>
  </HeadingPairs>
  <TitlesOfParts>
    <vt:vector size="7" baseType="lpstr">
      <vt:lpstr>1-小企业(工业类)</vt:lpstr>
      <vt:lpstr>2-小企业(批发零售类)</vt:lpstr>
      <vt:lpstr>3-小企业(其他类)</vt:lpstr>
      <vt:lpstr>工业类小企业评级结果</vt:lpstr>
      <vt:lpstr>批发零售类小企业评级结果</vt:lpstr>
      <vt:lpstr>其他类小企业评级结果</vt:lpstr>
      <vt:lpstr>工业类小企业评级结果!OLE_LINK1</vt:lpstr>
    </vt:vector>
  </TitlesOfParts>
  <Company>MC SYSTEM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张艳坤</cp:lastModifiedBy>
  <cp:lastPrinted>2009-05-26T07:18:25Z</cp:lastPrinted>
  <dcterms:created xsi:type="dcterms:W3CDTF">2009-05-25T03:19:39Z</dcterms:created>
  <dcterms:modified xsi:type="dcterms:W3CDTF">2014-07-25T06:51:08Z</dcterms:modified>
</cp:coreProperties>
</file>