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63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D8" i="1" l="1"/>
  <c r="O4" i="1" s="1"/>
  <c r="Q4" i="1" s="1"/>
  <c r="F7" i="1"/>
  <c r="H7" i="1" s="1"/>
  <c r="L7" i="1" s="1"/>
  <c r="F5" i="1"/>
  <c r="H5" i="1" s="1"/>
  <c r="K5" i="1" s="1"/>
  <c r="F6" i="1"/>
  <c r="H6" i="1" s="1"/>
  <c r="F4" i="1"/>
  <c r="H4" i="1" s="1"/>
  <c r="O7" i="1" l="1"/>
  <c r="Q7" i="1" s="1"/>
  <c r="O6" i="1"/>
  <c r="Q6" i="1" s="1"/>
  <c r="O5" i="1"/>
  <c r="Q5" i="1" s="1"/>
  <c r="K7" i="1"/>
  <c r="L5" i="1"/>
  <c r="M5" i="1" s="1"/>
  <c r="N5" i="1" s="1"/>
  <c r="L6" i="1"/>
  <c r="K6" i="1"/>
  <c r="K4" i="1"/>
  <c r="L4" i="1"/>
  <c r="Q8" i="1" l="1"/>
  <c r="P5" i="1"/>
  <c r="M4" i="1"/>
  <c r="N4" i="1" s="1"/>
  <c r="P4" i="1" s="1"/>
  <c r="M7" i="1"/>
  <c r="N7" i="1" s="1"/>
  <c r="P7" i="1" s="1"/>
  <c r="M6" i="1"/>
  <c r="N6" i="1" s="1"/>
  <c r="P6" i="1" s="1"/>
  <c r="P8" i="1" l="1"/>
</calcChain>
</file>

<file path=xl/sharedStrings.xml><?xml version="1.0" encoding="utf-8"?>
<sst xmlns="http://schemas.openxmlformats.org/spreadsheetml/2006/main" count="25" uniqueCount="20">
  <si>
    <t>贷款金额</t>
    <phoneticPr fontId="1" type="noConversion"/>
  </si>
  <si>
    <t>贷款期限(月)</t>
    <phoneticPr fontId="1" type="noConversion"/>
  </si>
  <si>
    <t>月利率</t>
    <phoneticPr fontId="1" type="noConversion"/>
  </si>
  <si>
    <t>月利息</t>
    <phoneticPr fontId="1" type="noConversion"/>
  </si>
  <si>
    <t>分子</t>
    <phoneticPr fontId="1" type="noConversion"/>
  </si>
  <si>
    <t>分母</t>
    <phoneticPr fontId="1" type="noConversion"/>
  </si>
  <si>
    <t>按季结息</t>
    <phoneticPr fontId="1" type="noConversion"/>
  </si>
  <si>
    <t>按月结息</t>
    <phoneticPr fontId="1" type="noConversion"/>
  </si>
  <si>
    <t>到期还本</t>
    <phoneticPr fontId="1" type="noConversion"/>
  </si>
  <si>
    <t>利息</t>
    <phoneticPr fontId="1" type="noConversion"/>
  </si>
  <si>
    <t>本金</t>
    <phoneticPr fontId="1" type="noConversion"/>
  </si>
  <si>
    <t>还款方式</t>
    <phoneticPr fontId="1" type="noConversion"/>
  </si>
  <si>
    <t>每期月数</t>
    <phoneticPr fontId="1" type="noConversion"/>
  </si>
  <si>
    <t>结息次数</t>
    <phoneticPr fontId="1" type="noConversion"/>
  </si>
  <si>
    <t>久期</t>
    <phoneticPr fontId="1" type="noConversion"/>
  </si>
  <si>
    <t>年利率</t>
    <phoneticPr fontId="1" type="noConversion"/>
  </si>
  <si>
    <t>贷款金额占比</t>
    <phoneticPr fontId="1" type="noConversion"/>
  </si>
  <si>
    <t>单笔贷款
平均期限</t>
    <phoneticPr fontId="1" type="noConversion"/>
  </si>
  <si>
    <t>加权
平均利率</t>
    <phoneticPr fontId="1" type="noConversion"/>
  </si>
  <si>
    <t>全部贷款
加权平均期限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</si>
</sst>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%"/>
  </numFmts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0" fontId="0" fillId="0" borderId="1" xfId="1" applyNumberFormat="1" applyFont="1" applyBorder="1">
      <alignment vertical="center"/>
    </xf>
    <xf numFmtId="9" fontId="0" fillId="0" borderId="1" xfId="1" applyFont="1" applyBorder="1">
      <alignment vertical="center"/>
    </xf>
    <xf numFmtId="0" fontId="0" fillId="2" borderId="1" xfId="0" applyFill="1" applyBorder="1">
      <alignment vertical="center"/>
    </xf>
    <xf numFmtId="10" fontId="0" fillId="3" borderId="1" xfId="1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"/>
  <sheetViews>
    <sheetView tabSelected="1" workbookViewId="0">
      <selection activeCell="R2" sqref="R2"/>
    </sheetView>
  </sheetViews>
  <sheetFormatPr defaultRowHeight="13.5" x14ac:dyDescent="0.15"/>
  <cols>
    <col min="1" max="1" width="2.375" customWidth="1"/>
    <col min="2" max="3" width="9" bestFit="1" customWidth="1"/>
    <col min="4" max="4" width="9.5" bestFit="1" customWidth="1"/>
    <col min="7" max="7" width="13.125" bestFit="1" customWidth="1"/>
    <col min="9" max="9" width="13.125" customWidth="1"/>
    <col min="10" max="10" width="9" bestFit="1" customWidth="1"/>
    <col min="12" max="12" width="10.75" customWidth="1"/>
    <col min="13" max="14" width="13" bestFit="1" customWidth="1"/>
  </cols>
  <sheetData>
    <row r="2" spans="2:17" ht="23.25" customHeight="1" x14ac:dyDescent="0.15">
      <c r="B2" s="12" t="s">
        <v>11</v>
      </c>
      <c r="C2" s="12"/>
      <c r="D2" s="12" t="s">
        <v>0</v>
      </c>
      <c r="E2" s="12" t="s">
        <v>15</v>
      </c>
      <c r="F2" s="12" t="s">
        <v>2</v>
      </c>
      <c r="G2" s="12" t="s">
        <v>1</v>
      </c>
      <c r="H2" s="12" t="s">
        <v>3</v>
      </c>
      <c r="I2" s="12" t="s">
        <v>13</v>
      </c>
      <c r="J2" s="12" t="s">
        <v>12</v>
      </c>
      <c r="K2" s="12" t="s">
        <v>4</v>
      </c>
      <c r="L2" s="12" t="s">
        <v>5</v>
      </c>
      <c r="M2" s="12" t="s">
        <v>14</v>
      </c>
      <c r="N2" s="15" t="s">
        <v>17</v>
      </c>
      <c r="O2" s="15" t="s">
        <v>16</v>
      </c>
      <c r="P2" s="16" t="s">
        <v>19</v>
      </c>
      <c r="Q2" s="13" t="s">
        <v>18</v>
      </c>
    </row>
    <row r="3" spans="2:17" s="2" customFormat="1" ht="23.25" customHeight="1" x14ac:dyDescent="0.15">
      <c r="B3" s="4" t="s">
        <v>9</v>
      </c>
      <c r="C3" s="4" t="s">
        <v>10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5"/>
      <c r="P3" s="17"/>
      <c r="Q3" s="14"/>
    </row>
    <row r="4" spans="2:17" ht="23.25" customHeight="1" x14ac:dyDescent="0.15">
      <c r="B4" s="4" t="s">
        <v>7</v>
      </c>
      <c r="C4" s="4" t="s">
        <v>8</v>
      </c>
      <c r="D4" s="5">
        <v>9000000</v>
      </c>
      <c r="E4" s="6">
        <v>0.08</v>
      </c>
      <c r="F4" s="7">
        <f>E4/G4</f>
        <v>6.6666666666666671E-3</v>
      </c>
      <c r="G4" s="4">
        <v>12</v>
      </c>
      <c r="H4" s="5">
        <f>D4*F4</f>
        <v>60000.000000000007</v>
      </c>
      <c r="I4" s="4">
        <v>12</v>
      </c>
      <c r="J4" s="4">
        <v>1</v>
      </c>
      <c r="K4" s="5">
        <f>(1*(H4/(1+E4))+2*(H4/POWER((1+E4),2))+3*(H4/POWER((1+E4),3))+4*(H4/POWER((1+E4),4))+5*(H4/POWER((1+E4),5))+6*(H4/POWER((1+E4),6))+7*(H4/POWER((1+E4),7))+8*(H4/POWER((1+E4),8))+9*(H4/POWER((1+E4),9))+10*(H4/POWER((1+E4),10))+11*(H4/POWER((1+E4),11))+12*((H4+D4)/POWER((1+E4),12)))</f>
        <v>45418485.299662471</v>
      </c>
      <c r="L4" s="5">
        <f>((H4/(1+E4))+(H4/POWER((1+E4),2))+(H4/POWER((1+E4),3))+(H4/POWER((1+E4),4))+(H4/POWER((1+E4),5))+(H4/POWER((1+E4),6))+(H4/POWER((1+E4),7))+(H4/POWER((1+E4),8))+(H4/POWER((1+E4),9))+(H4/POWER((1+E4),10))+(H4/POWER((1+E4),11))+((H4+D4)/POWER((1+E4),12)))</f>
        <v>4026188.5088294279</v>
      </c>
      <c r="M4" s="5">
        <f>K4/L4</f>
        <v>11.280764723276064</v>
      </c>
      <c r="N4" s="5">
        <f>M4*J4</f>
        <v>11.280764723276064</v>
      </c>
      <c r="O4" s="9">
        <f>D4/$D$8</f>
        <v>0.5</v>
      </c>
      <c r="P4" s="5">
        <f>N4*O4</f>
        <v>5.6403823616380322</v>
      </c>
      <c r="Q4" s="8">
        <f>O4*E4</f>
        <v>0.04</v>
      </c>
    </row>
    <row r="5" spans="2:17" ht="23.25" customHeight="1" x14ac:dyDescent="0.15">
      <c r="B5" s="4" t="s">
        <v>7</v>
      </c>
      <c r="C5" s="4" t="s">
        <v>8</v>
      </c>
      <c r="D5" s="5">
        <v>2000000</v>
      </c>
      <c r="E5" s="6">
        <v>0.06</v>
      </c>
      <c r="F5" s="7">
        <f>E5/G5</f>
        <v>5.0000000000000001E-3</v>
      </c>
      <c r="G5" s="4">
        <v>12</v>
      </c>
      <c r="H5" s="5">
        <f>D5*F5</f>
        <v>10000</v>
      </c>
      <c r="I5" s="4">
        <v>12</v>
      </c>
      <c r="J5" s="4">
        <v>1</v>
      </c>
      <c r="K5" s="5">
        <f>(1*(H5/(1+E5))+2*(H5/POWER((1+E5),2))+3*(H5/POWER((1+E5),3))+4*(H5/POWER((1+E5),4))+5*(H5/POWER((1+E5),5))+6*(H5/POWER((1+E5),6))+7*(H5/POWER((1+E5),7))+8*(H5/POWER((1+E5),8))+9*(H5/POWER((1+E5),9))+10*(H5/POWER((1+E5),10))+11*(H5/POWER((1+E5),11))+12*((H5+D5)/POWER((1+E5),12)))</f>
        <v>12414471.761495065</v>
      </c>
      <c r="L5" s="5">
        <f>((H5/(1+E5))+(H5/POWER((1+E5),2))+(H5/POWER((1+E5),3))+(H5/POWER((1+E5),4))+(H5/POWER((1+E5),5))+(H5/POWER((1+E5),6))+(H5/POWER((1+E5),7))+(H5/POWER((1+E5),8))+(H5/POWER((1+E5),9))+(H5/POWER((1+E5),10))+(H5/POWER((1+E5),11))+((H5+D5)/POWER((1+E5),12)))</f>
        <v>1077777.1665578343</v>
      </c>
      <c r="M5" s="5">
        <f t="shared" ref="M5:M6" si="0">K5/L5</f>
        <v>11.518588579069601</v>
      </c>
      <c r="N5" s="5">
        <f>M5*J5</f>
        <v>11.518588579069601</v>
      </c>
      <c r="O5" s="9">
        <f>D5/$D$8</f>
        <v>0.1111111111111111</v>
      </c>
      <c r="P5" s="5">
        <f>N5*O5</f>
        <v>1.2798431754521777</v>
      </c>
      <c r="Q5" s="8">
        <f>O5*E5</f>
        <v>6.6666666666666662E-3</v>
      </c>
    </row>
    <row r="6" spans="2:17" ht="23.25" customHeight="1" x14ac:dyDescent="0.15">
      <c r="B6" s="4" t="s">
        <v>7</v>
      </c>
      <c r="C6" s="4" t="s">
        <v>8</v>
      </c>
      <c r="D6" s="5">
        <v>3000000</v>
      </c>
      <c r="E6" s="6">
        <v>0.04</v>
      </c>
      <c r="F6" s="7">
        <f>E6/G6</f>
        <v>3.3333333333333335E-3</v>
      </c>
      <c r="G6" s="4">
        <v>12</v>
      </c>
      <c r="H6" s="5">
        <f>D6*F6</f>
        <v>10000</v>
      </c>
      <c r="I6" s="4">
        <v>12</v>
      </c>
      <c r="J6" s="4">
        <v>1</v>
      </c>
      <c r="K6" s="5">
        <f>(1*(H6/(1+E6))+2*(H6/POWER((1+E6),2))+3*(H6/POWER((1+E6),3))+4*(H6/POWER((1+E6),4))+5*(H6/POWER((1+E6),5))+6*(H6/POWER((1+E6),6))+7*(H6/POWER((1+E6),7))+8*(H6/POWER((1+E6),8))+9*(H6/POWER((1+E6),9))+10*(H6/POWER((1+E6),10))+11*(H6/POWER((1+E6),11))+12*((H6+D6)/POWER((1+E6),12)))</f>
        <v>23051821.813871723</v>
      </c>
      <c r="L6" s="5">
        <f>((H6/(1+E6))+(H6/POWER((1+E6),2))+(H6/POWER((1+E6),3))+(H6/POWER((1+E6),4))+(H6/POWER((1+E6),5))+(H6/POWER((1+E6),6))+(H6/POWER((1+E6),7))+(H6/POWER((1+E6),8))+(H6/POWER((1+E6),9))+(H6/POWER((1+E6),10))+(H6/POWER((1+E6),11))+((H6+D6)/POWER((1+E6),12)))</f>
        <v>1967641.8863451791</v>
      </c>
      <c r="M6" s="5">
        <f t="shared" si="0"/>
        <v>11.7154559342552</v>
      </c>
      <c r="N6" s="5">
        <f>M6*J6</f>
        <v>11.7154559342552</v>
      </c>
      <c r="O6" s="9">
        <f>D6/$D$8</f>
        <v>0.16666666666666666</v>
      </c>
      <c r="P6" s="5">
        <f>N6*O6</f>
        <v>1.9525759890425332</v>
      </c>
      <c r="Q6" s="8">
        <f>O6*E6</f>
        <v>6.6666666666666662E-3</v>
      </c>
    </row>
    <row r="7" spans="2:17" ht="23.25" customHeight="1" x14ac:dyDescent="0.15">
      <c r="B7" s="4" t="s">
        <v>6</v>
      </c>
      <c r="C7" s="4" t="s">
        <v>8</v>
      </c>
      <c r="D7" s="5">
        <v>4000000</v>
      </c>
      <c r="E7" s="6">
        <v>0.05</v>
      </c>
      <c r="F7" s="7">
        <f>E7/G7</f>
        <v>4.1666666666666666E-3</v>
      </c>
      <c r="G7" s="4">
        <v>12</v>
      </c>
      <c r="H7" s="5">
        <f>D7*F7</f>
        <v>16666.666666666668</v>
      </c>
      <c r="I7" s="4">
        <v>4</v>
      </c>
      <c r="J7" s="4">
        <v>3</v>
      </c>
      <c r="K7" s="5">
        <f>1*(3*H7/POWER((1+E7/4),1))+2*(3*H7/POWER((1+E7/4),2))+3*(3*H7/POWER((1+E7/4),3))+4*((3*H7+D7)/POWER((1+E7/4),4))</f>
        <v>15706134.829642426</v>
      </c>
      <c r="L7" s="5">
        <f>3*H7/POWER((1+E7/4),1)+3*H7/POWER((1+E7/4),2)+3*H7/POWER((1+E7/4),3)+(3*H7+D7)/POWER((1+E7/4),4)</f>
        <v>4000000.0000000005</v>
      </c>
      <c r="M7" s="5">
        <f>K7/L7</f>
        <v>3.9265337074106061</v>
      </c>
      <c r="N7" s="5">
        <f>M7*J7</f>
        <v>11.779601122231819</v>
      </c>
      <c r="O7" s="9">
        <f>D7/$D$8</f>
        <v>0.22222222222222221</v>
      </c>
      <c r="P7" s="5">
        <f>N7*O7</f>
        <v>2.6176891382737373</v>
      </c>
      <c r="Q7" s="8">
        <f>O7*E7</f>
        <v>1.1111111111111112E-2</v>
      </c>
    </row>
    <row r="8" spans="2:17" ht="23.25" customHeight="1" x14ac:dyDescent="0.15">
      <c r="B8" s="5"/>
      <c r="C8" s="5"/>
      <c r="D8" s="5">
        <f>SUM(D4:D7)</f>
        <v>18000000</v>
      </c>
      <c r="E8" s="5"/>
      <c r="F8" s="5"/>
      <c r="G8" s="5"/>
      <c r="H8" s="5"/>
      <c r="I8" s="5"/>
      <c r="J8" s="4"/>
      <c r="K8" s="5"/>
      <c r="L8" s="5"/>
      <c r="M8" s="5"/>
      <c r="N8" s="5"/>
      <c r="O8" s="5"/>
      <c r="P8" s="10">
        <f>SUM(P4:P7)</f>
        <v>11.490490664406481</v>
      </c>
      <c r="Q8" s="11">
        <f>SUM(Q4:Q7)</f>
        <v>6.4444444444444443E-2</v>
      </c>
    </row>
    <row r="9" spans="2:17" ht="23.25" customHeight="1" x14ac:dyDescent="0.15">
      <c r="B9" s="2"/>
      <c r="C9" s="2"/>
      <c r="E9" s="3"/>
      <c r="F9" s="1"/>
      <c r="G9" s="2"/>
      <c r="I9" s="2"/>
      <c r="J9" s="2"/>
    </row>
  </sheetData>
  <mergeCells count="15">
    <mergeCell ref="B2:C2"/>
    <mergeCell ref="D2:D3"/>
    <mergeCell ref="Q2:Q3"/>
    <mergeCell ref="O2:O3"/>
    <mergeCell ref="P2:P3"/>
    <mergeCell ref="N2:N3"/>
    <mergeCell ref="E2:E3"/>
    <mergeCell ref="F2:F3"/>
    <mergeCell ref="G2:G3"/>
    <mergeCell ref="I2:I3"/>
    <mergeCell ref="J2:J3"/>
    <mergeCell ref="K2:K3"/>
    <mergeCell ref="L2:L3"/>
    <mergeCell ref="M2:M3"/>
    <mergeCell ref="H2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张艳坤</cp:lastModifiedBy>
  <dcterms:created xsi:type="dcterms:W3CDTF">2018-11-23T16:42:45Z</dcterms:created>
  <dcterms:modified xsi:type="dcterms:W3CDTF">2018-11-23T16:43:17Z</dcterms:modified>
</cp:coreProperties>
</file>