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我的坚果云\行业研究\光伏\光伏财务评价\"/>
    </mc:Choice>
  </mc:AlternateContent>
  <bookViews>
    <workbookView xWindow="1860" yWindow="0" windowWidth="20400" windowHeight="8520"/>
  </bookViews>
  <sheets>
    <sheet name="投资回收期" sheetId="4" r:id="rId1"/>
  </sheets>
  <calcPr calcId="152511"/>
</workbook>
</file>

<file path=xl/calcChain.xml><?xml version="1.0" encoding="utf-8"?>
<calcChain xmlns="http://schemas.openxmlformats.org/spreadsheetml/2006/main">
  <c r="C3" i="4" l="1"/>
  <c r="D3" i="4"/>
  <c r="E3" i="4"/>
  <c r="F3" i="4"/>
  <c r="D4" i="4"/>
  <c r="D5" i="4"/>
  <c r="D6" i="4"/>
  <c r="B7" i="4"/>
  <c r="E7" i="4" s="1"/>
  <c r="D7" i="4"/>
  <c r="D8" i="4"/>
  <c r="D9" i="4"/>
  <c r="K9" i="4"/>
  <c r="B4" i="4" s="1"/>
  <c r="B10" i="4"/>
  <c r="E10" i="4" s="1"/>
  <c r="D10" i="4"/>
  <c r="D11" i="4"/>
  <c r="D12" i="4"/>
  <c r="B13" i="4"/>
  <c r="E13" i="4" s="1"/>
  <c r="D13" i="4"/>
  <c r="B14" i="4"/>
  <c r="E14" i="4" s="1"/>
  <c r="D14" i="4"/>
  <c r="D15" i="4"/>
  <c r="D16" i="4"/>
  <c r="B17" i="4"/>
  <c r="E17" i="4" s="1"/>
  <c r="D17" i="4"/>
  <c r="B18" i="4"/>
  <c r="E18" i="4" s="1"/>
  <c r="D18" i="4"/>
  <c r="D19" i="4"/>
  <c r="D20" i="4"/>
  <c r="B21" i="4"/>
  <c r="E21" i="4" s="1"/>
  <c r="D21" i="4"/>
  <c r="B22" i="4"/>
  <c r="E22" i="4" s="1"/>
  <c r="D22" i="4"/>
  <c r="D23" i="4"/>
  <c r="C4" i="4" l="1"/>
  <c r="E4" i="4"/>
  <c r="F4" i="4" s="1"/>
  <c r="B6" i="4"/>
  <c r="E6" i="4" s="1"/>
  <c r="B20" i="4"/>
  <c r="E20" i="4" s="1"/>
  <c r="B16" i="4"/>
  <c r="E16" i="4" s="1"/>
  <c r="B12" i="4"/>
  <c r="E12" i="4" s="1"/>
  <c r="B9" i="4"/>
  <c r="E9" i="4" s="1"/>
  <c r="B5" i="4"/>
  <c r="E5" i="4" s="1"/>
  <c r="B23" i="4"/>
  <c r="E23" i="4" s="1"/>
  <c r="B19" i="4"/>
  <c r="E19" i="4" s="1"/>
  <c r="B15" i="4"/>
  <c r="E15" i="4" s="1"/>
  <c r="B11" i="4"/>
  <c r="E11" i="4" s="1"/>
  <c r="B8" i="4"/>
  <c r="E8" i="4" s="1"/>
  <c r="F5" i="4" l="1"/>
  <c r="F6" i="4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C5" i="4"/>
  <c r="C6" i="4" s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</calcChain>
</file>

<file path=xl/sharedStrings.xml><?xml version="1.0" encoding="utf-8"?>
<sst xmlns="http://schemas.openxmlformats.org/spreadsheetml/2006/main" count="17" uniqueCount="17">
  <si>
    <t>贴现率</t>
  </si>
  <si>
    <t>年数</t>
  </si>
  <si>
    <t>净现金流量</t>
  </si>
  <si>
    <t>累计净现金流量</t>
  </si>
  <si>
    <t>净现金流量的现值</t>
  </si>
  <si>
    <t>累计净现金流量现值</t>
  </si>
  <si>
    <t>电价上涨速度</t>
  </si>
  <si>
    <t>组件衰耗速度</t>
  </si>
  <si>
    <t>太阳能利用小时数</t>
  </si>
  <si>
    <t>设计容量（kw）</t>
  </si>
  <si>
    <t>国家补贴电价</t>
  </si>
  <si>
    <t>省补贴电价</t>
  </si>
  <si>
    <t>自用电价</t>
  </si>
  <si>
    <t>上网电价</t>
  </si>
  <si>
    <t>税率</t>
  </si>
  <si>
    <t>自用比率</t>
  </si>
  <si>
    <t>上网比率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</si>
</sst>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00_ "/>
  </numFmts>
  <fonts count="2" x14ac:knownFonts="1">
    <font>
      <sz val="12"/>
      <name val="宋体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10" fontId="0" fillId="2" borderId="0" xfId="0" applyNumberFormat="1" applyFill="1" applyAlignment="1">
      <alignment horizontal="center" vertical="center"/>
    </xf>
    <xf numFmtId="9" fontId="0" fillId="2" borderId="0" xfId="0" applyNumberFormat="1" applyFill="1" applyAlignment="1">
      <alignment horizontal="center" vertical="center"/>
    </xf>
    <xf numFmtId="9" fontId="0" fillId="0" borderId="0" xfId="0" applyNumberForma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zoomScaleSheetLayoutView="100" workbookViewId="0">
      <selection activeCell="D3" sqref="D3"/>
    </sheetView>
  </sheetViews>
  <sheetFormatPr defaultColWidth="9" defaultRowHeight="14.25" x14ac:dyDescent="0.15"/>
  <cols>
    <col min="1" max="1" width="5.5" style="1" bestFit="1" customWidth="1"/>
    <col min="2" max="2" width="11.625" style="1" bestFit="1" customWidth="1"/>
    <col min="3" max="3" width="16.125" style="1" bestFit="1" customWidth="1"/>
    <col min="4" max="4" width="8.5" style="1" bestFit="1" customWidth="1"/>
    <col min="5" max="5" width="18.375" style="1" bestFit="1" customWidth="1"/>
    <col min="6" max="6" width="20.5" style="2" bestFit="1" customWidth="1"/>
    <col min="7" max="7" width="7.25" customWidth="1"/>
    <col min="8" max="9" width="13.875" style="1" bestFit="1" customWidth="1"/>
    <col min="10" max="10" width="18.375" style="1" bestFit="1" customWidth="1"/>
    <col min="11" max="11" width="16.125" bestFit="1" customWidth="1"/>
    <col min="12" max="12" width="6.5" bestFit="1" customWidth="1"/>
  </cols>
  <sheetData>
    <row r="1" spans="1:12" x14ac:dyDescent="0.15">
      <c r="D1" s="1" t="s">
        <v>0</v>
      </c>
    </row>
    <row r="2" spans="1:12" s="1" customFormat="1" x14ac:dyDescent="0.15">
      <c r="A2" s="1" t="s">
        <v>1</v>
      </c>
      <c r="B2" s="1" t="s">
        <v>2</v>
      </c>
      <c r="C2" s="1" t="s">
        <v>3</v>
      </c>
      <c r="D2" s="3">
        <v>3.5000000000000003E-2</v>
      </c>
      <c r="E2" s="1" t="s">
        <v>4</v>
      </c>
      <c r="F2" s="2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1:12" x14ac:dyDescent="0.15">
      <c r="A3" s="1">
        <v>0</v>
      </c>
      <c r="B3" s="3">
        <v>0</v>
      </c>
      <c r="C3" s="2">
        <f>B3</f>
        <v>0</v>
      </c>
      <c r="D3" s="4">
        <f t="shared" ref="D3:D23" si="0">(1+$D$2)^(-A3)</f>
        <v>1</v>
      </c>
      <c r="E3" s="2">
        <f t="shared" ref="E3:E23" si="1">B3*D3</f>
        <v>0</v>
      </c>
      <c r="F3" s="2">
        <f>E3</f>
        <v>0</v>
      </c>
      <c r="H3" s="5">
        <v>1.02</v>
      </c>
      <c r="I3" s="5">
        <v>0.99</v>
      </c>
      <c r="J3" s="5">
        <v>1200</v>
      </c>
      <c r="K3" s="5">
        <v>1000000</v>
      </c>
    </row>
    <row r="4" spans="1:12" x14ac:dyDescent="0.15">
      <c r="A4" s="1">
        <v>1</v>
      </c>
      <c r="B4" s="2">
        <f>$K$3*$J$3*$I$3^A4*($J$6*$H$3^A4*$J$9+$K$6*$H$3^A4*$K$9*(1-$L$6)+$H$6+$I$6)/10000</f>
        <v>129275.784</v>
      </c>
      <c r="C4" s="2">
        <f t="shared" ref="C4:C23" si="2">C3+B4</f>
        <v>129275.784</v>
      </c>
      <c r="D4" s="4">
        <f t="shared" si="0"/>
        <v>0.96618357487922713</v>
      </c>
      <c r="E4" s="2">
        <f t="shared" si="1"/>
        <v>124904.13913043479</v>
      </c>
      <c r="F4" s="2">
        <f t="shared" ref="F4:F23" si="3">F3+E4</f>
        <v>124904.13913043479</v>
      </c>
    </row>
    <row r="5" spans="1:12" x14ac:dyDescent="0.15">
      <c r="A5" s="1">
        <v>2</v>
      </c>
      <c r="B5" s="2">
        <f t="shared" ref="B5:B23" si="4">$K$3*$J$3*$I$3^A5*($J$6*$H$3^A5*$J$9+$K$6*$H$3^A5*$K$9*(1-$L$6)+$H$6+$I$6)/10000</f>
        <v>129084.29788319998</v>
      </c>
      <c r="C5" s="2">
        <f t="shared" si="2"/>
        <v>258360.08188319998</v>
      </c>
      <c r="D5" s="4">
        <f t="shared" si="0"/>
        <v>0.93351070036640305</v>
      </c>
      <c r="E5" s="2">
        <f t="shared" si="1"/>
        <v>120501.57332325142</v>
      </c>
      <c r="F5" s="2">
        <f t="shared" si="3"/>
        <v>245405.71245368622</v>
      </c>
      <c r="H5" s="1" t="s">
        <v>10</v>
      </c>
      <c r="I5" s="1" t="s">
        <v>11</v>
      </c>
      <c r="J5" s="1" t="s">
        <v>12</v>
      </c>
      <c r="K5" s="1" t="s">
        <v>13</v>
      </c>
      <c r="L5" s="1" t="s">
        <v>14</v>
      </c>
    </row>
    <row r="6" spans="1:12" x14ac:dyDescent="0.15">
      <c r="A6" s="1">
        <v>3</v>
      </c>
      <c r="B6" s="2">
        <f t="shared" si="4"/>
        <v>128905.51909045535</v>
      </c>
      <c r="C6" s="2">
        <f t="shared" si="2"/>
        <v>387265.60097365535</v>
      </c>
      <c r="D6" s="4">
        <f t="shared" si="0"/>
        <v>0.90194270566802237</v>
      </c>
      <c r="E6" s="2">
        <f t="shared" si="1"/>
        <v>116265.3926639862</v>
      </c>
      <c r="F6" s="2">
        <f t="shared" si="3"/>
        <v>361671.10511767241</v>
      </c>
      <c r="H6" s="3">
        <v>0.42</v>
      </c>
      <c r="I6" s="3">
        <v>0.2</v>
      </c>
      <c r="J6" s="3">
        <v>0.55000000000000004</v>
      </c>
      <c r="K6" s="3">
        <v>0.42</v>
      </c>
      <c r="L6" s="6">
        <v>0</v>
      </c>
    </row>
    <row r="7" spans="1:12" x14ac:dyDescent="0.15">
      <c r="A7" s="1">
        <v>4</v>
      </c>
      <c r="B7" s="2">
        <f t="shared" si="4"/>
        <v>128739.42631466182</v>
      </c>
      <c r="C7" s="2">
        <f t="shared" si="2"/>
        <v>516005.02728831716</v>
      </c>
      <c r="D7" s="4">
        <f t="shared" si="0"/>
        <v>0.87144222769857238</v>
      </c>
      <c r="E7" s="2">
        <f t="shared" si="1"/>
        <v>112188.97246028511</v>
      </c>
      <c r="F7" s="2">
        <f t="shared" si="3"/>
        <v>473860.07757795753</v>
      </c>
      <c r="K7" s="1"/>
    </row>
    <row r="8" spans="1:12" x14ac:dyDescent="0.15">
      <c r="A8" s="1">
        <v>5</v>
      </c>
      <c r="B8" s="2">
        <f t="shared" si="4"/>
        <v>128585.99949829429</v>
      </c>
      <c r="C8" s="2">
        <f t="shared" si="2"/>
        <v>644591.02678661142</v>
      </c>
      <c r="D8" s="4">
        <f t="shared" si="0"/>
        <v>0.84197316685852419</v>
      </c>
      <c r="E8" s="2">
        <f t="shared" si="1"/>
        <v>108265.96121124744</v>
      </c>
      <c r="F8" s="2">
        <f t="shared" si="3"/>
        <v>582126.03878920502</v>
      </c>
      <c r="J8" s="1" t="s">
        <v>15</v>
      </c>
      <c r="K8" s="1" t="s">
        <v>16</v>
      </c>
    </row>
    <row r="9" spans="1:12" x14ac:dyDescent="0.15">
      <c r="A9" s="1">
        <v>6</v>
      </c>
      <c r="B9" s="2">
        <f t="shared" si="4"/>
        <v>128445.21983106887</v>
      </c>
      <c r="C9" s="2">
        <f t="shared" si="2"/>
        <v>773036.2466176803</v>
      </c>
      <c r="D9" s="4">
        <f t="shared" si="0"/>
        <v>0.81350064430775282</v>
      </c>
      <c r="E9" s="2">
        <f t="shared" si="1"/>
        <v>104490.26909082547</v>
      </c>
      <c r="F9" s="2">
        <f t="shared" si="3"/>
        <v>686616.30788003048</v>
      </c>
      <c r="J9" s="7">
        <v>0.3</v>
      </c>
      <c r="K9" s="8">
        <f>1-J9</f>
        <v>0.7</v>
      </c>
    </row>
    <row r="10" spans="1:12" x14ac:dyDescent="0.15">
      <c r="A10" s="1">
        <v>7</v>
      </c>
      <c r="B10" s="2">
        <f t="shared" si="4"/>
        <v>128317.06974772776</v>
      </c>
      <c r="C10" s="2">
        <f t="shared" si="2"/>
        <v>901353.31636540801</v>
      </c>
      <c r="D10" s="4">
        <f t="shared" si="0"/>
        <v>0.78599096068381913</v>
      </c>
      <c r="E10" s="2">
        <f t="shared" si="1"/>
        <v>100856.05692314917</v>
      </c>
      <c r="F10" s="2">
        <f t="shared" si="3"/>
        <v>787472.36480317963</v>
      </c>
    </row>
    <row r="11" spans="1:12" x14ac:dyDescent="0.15">
      <c r="A11" s="1">
        <v>8</v>
      </c>
      <c r="B11" s="2">
        <f t="shared" si="4"/>
        <v>128201.53292594674</v>
      </c>
      <c r="C11" s="2">
        <f t="shared" si="2"/>
        <v>1029554.8492913548</v>
      </c>
      <c r="D11" s="4">
        <f t="shared" si="0"/>
        <v>0.75941155621625056</v>
      </c>
      <c r="E11" s="2">
        <f t="shared" si="1"/>
        <v>97357.7256286021</v>
      </c>
      <c r="F11" s="2">
        <f t="shared" si="3"/>
        <v>884830.09043178172</v>
      </c>
    </row>
    <row r="12" spans="1:12" x14ac:dyDescent="0.15">
      <c r="A12" s="1">
        <v>9</v>
      </c>
      <c r="B12" s="2">
        <f t="shared" si="4"/>
        <v>128098.59428436535</v>
      </c>
      <c r="C12" s="2">
        <f t="shared" si="2"/>
        <v>1157653.4435757201</v>
      </c>
      <c r="D12" s="4">
        <f t="shared" si="0"/>
        <v>0.73373097218961414</v>
      </c>
      <c r="E12" s="2">
        <f t="shared" si="1"/>
        <v>93989.90612039034</v>
      </c>
      <c r="F12" s="2">
        <f t="shared" si="3"/>
        <v>978819.99655217212</v>
      </c>
    </row>
    <row r="13" spans="1:12" x14ac:dyDescent="0.15">
      <c r="A13" s="1">
        <v>10</v>
      </c>
      <c r="B13" s="2">
        <f t="shared" si="4"/>
        <v>128008.23998073902</v>
      </c>
      <c r="C13" s="2">
        <f t="shared" si="2"/>
        <v>1285661.6835564591</v>
      </c>
      <c r="D13" s="4">
        <f t="shared" si="0"/>
        <v>0.70891881370977217</v>
      </c>
      <c r="E13" s="2">
        <f t="shared" si="1"/>
        <v>90747.449632221338</v>
      </c>
      <c r="F13" s="2">
        <f t="shared" si="3"/>
        <v>1069567.4461843935</v>
      </c>
    </row>
    <row r="14" spans="1:12" x14ac:dyDescent="0.15">
      <c r="A14" s="1">
        <v>11</v>
      </c>
      <c r="B14" s="2">
        <f t="shared" si="4"/>
        <v>127930.45741021328</v>
      </c>
      <c r="C14" s="2">
        <f t="shared" si="2"/>
        <v>1413592.1409666725</v>
      </c>
      <c r="D14" s="4">
        <f t="shared" si="0"/>
        <v>0.68494571372924851</v>
      </c>
      <c r="E14" s="2">
        <f t="shared" si="1"/>
        <v>87625.418458547763</v>
      </c>
      <c r="F14" s="2">
        <f t="shared" si="3"/>
        <v>1157192.8646429412</v>
      </c>
    </row>
    <row r="15" spans="1:12" x14ac:dyDescent="0.15">
      <c r="A15" s="1">
        <v>12</v>
      </c>
      <c r="B15" s="2">
        <f t="shared" si="4"/>
        <v>127865.23520371979</v>
      </c>
      <c r="C15" s="2">
        <f t="shared" si="2"/>
        <v>1541457.3761703921</v>
      </c>
      <c r="D15" s="4">
        <f t="shared" si="0"/>
        <v>0.66178329828912896</v>
      </c>
      <c r="E15" s="2">
        <f t="shared" si="1"/>
        <v>84619.07708963292</v>
      </c>
      <c r="F15" s="2">
        <f t="shared" si="3"/>
        <v>1241811.941732574</v>
      </c>
    </row>
    <row r="16" spans="1:12" x14ac:dyDescent="0.15">
      <c r="A16" s="1">
        <v>13</v>
      </c>
      <c r="B16" s="2">
        <f t="shared" si="4"/>
        <v>127812.56322649376</v>
      </c>
      <c r="C16" s="2">
        <f t="shared" si="2"/>
        <v>1669269.9393968859</v>
      </c>
      <c r="D16" s="4">
        <f t="shared" si="0"/>
        <v>0.63940415293635666</v>
      </c>
      <c r="E16" s="2">
        <f t="shared" si="1"/>
        <v>81723.883724460771</v>
      </c>
      <c r="F16" s="2">
        <f t="shared" si="3"/>
        <v>1323535.8254570349</v>
      </c>
    </row>
    <row r="17" spans="1:6" x14ac:dyDescent="0.15">
      <c r="A17" s="1">
        <v>14</v>
      </c>
      <c r="B17" s="2">
        <f t="shared" si="4"/>
        <v>127772.43257671315</v>
      </c>
      <c r="C17" s="2">
        <f t="shared" si="2"/>
        <v>1797042.3719735991</v>
      </c>
      <c r="D17" s="4">
        <f t="shared" si="0"/>
        <v>0.61778179027667302</v>
      </c>
      <c r="E17" s="2">
        <f t="shared" si="1"/>
        <v>78935.482145247341</v>
      </c>
      <c r="F17" s="2">
        <f t="shared" si="3"/>
        <v>1402471.3076022821</v>
      </c>
    </row>
    <row r="18" spans="1:6" x14ac:dyDescent="0.15">
      <c r="A18" s="1">
        <v>15</v>
      </c>
      <c r="B18" s="2">
        <f t="shared" si="4"/>
        <v>127744.8355842587</v>
      </c>
      <c r="C18" s="2">
        <f t="shared" si="2"/>
        <v>1924787.2075578577</v>
      </c>
      <c r="D18" s="4">
        <f t="shared" si="0"/>
        <v>0.59689061862480497</v>
      </c>
      <c r="E18" s="2">
        <f t="shared" si="1"/>
        <v>76249.693938012177</v>
      </c>
      <c r="F18" s="2">
        <f t="shared" si="3"/>
        <v>1478721.0015402944</v>
      </c>
    </row>
    <row r="19" spans="1:6" x14ac:dyDescent="0.15">
      <c r="A19" s="1">
        <v>16</v>
      </c>
      <c r="B19" s="2">
        <f t="shared" si="4"/>
        <v>127729.76580959528</v>
      </c>
      <c r="C19" s="2">
        <f t="shared" si="2"/>
        <v>2052516.9733674531</v>
      </c>
      <c r="D19" s="4">
        <f t="shared" si="0"/>
        <v>0.57670591171478747</v>
      </c>
      <c r="E19" s="2">
        <f t="shared" si="1"/>
        <v>73662.511044338928</v>
      </c>
      <c r="F19" s="2">
        <f t="shared" si="3"/>
        <v>1552383.5125846332</v>
      </c>
    </row>
    <row r="20" spans="1:6" x14ac:dyDescent="0.15">
      <c r="A20" s="1">
        <v>17</v>
      </c>
      <c r="B20" s="2">
        <f t="shared" si="4"/>
        <v>127727.21804277404</v>
      </c>
      <c r="C20" s="2">
        <f t="shared" si="2"/>
        <v>2180244.1914102272</v>
      </c>
      <c r="D20" s="4">
        <f t="shared" si="0"/>
        <v>0.55720377943457733</v>
      </c>
      <c r="E20" s="2">
        <f t="shared" si="1"/>
        <v>71170.088630098035</v>
      </c>
      <c r="F20" s="2">
        <f t="shared" si="3"/>
        <v>1623553.6012147311</v>
      </c>
    </row>
    <row r="21" spans="1:6" x14ac:dyDescent="0.15">
      <c r="A21" s="1">
        <v>18</v>
      </c>
      <c r="B21" s="2">
        <f t="shared" si="4"/>
        <v>127737.18830255547</v>
      </c>
      <c r="C21" s="2">
        <f t="shared" si="2"/>
        <v>2307981.3797127828</v>
      </c>
      <c r="D21" s="4">
        <f t="shared" si="0"/>
        <v>0.53836113955031628</v>
      </c>
      <c r="E21" s="2">
        <f t="shared" si="1"/>
        <v>68768.738257517092</v>
      </c>
      <c r="F21" s="2">
        <f t="shared" si="3"/>
        <v>1692322.3394722482</v>
      </c>
    </row>
    <row r="22" spans="1:6" x14ac:dyDescent="0.15">
      <c r="A22" s="1">
        <v>19</v>
      </c>
      <c r="B22" s="2">
        <f t="shared" si="4"/>
        <v>127759.67383565314</v>
      </c>
      <c r="C22" s="2">
        <f t="shared" si="2"/>
        <v>2435741.0535484361</v>
      </c>
      <c r="D22" s="4">
        <f t="shared" si="0"/>
        <v>0.52015569038677911</v>
      </c>
      <c r="E22" s="2">
        <f t="shared" si="1"/>
        <v>66454.92134757388</v>
      </c>
      <c r="F22" s="2">
        <f t="shared" si="3"/>
        <v>1758777.2608198221</v>
      </c>
    </row>
    <row r="23" spans="1:6" x14ac:dyDescent="0.15">
      <c r="A23" s="1">
        <v>20</v>
      </c>
      <c r="B23" s="2">
        <f t="shared" si="4"/>
        <v>127794.6731160979</v>
      </c>
      <c r="C23" s="2">
        <f t="shared" si="2"/>
        <v>2563535.7266645338</v>
      </c>
      <c r="D23" s="4">
        <f t="shared" si="0"/>
        <v>0.50256588443167061</v>
      </c>
      <c r="E23" s="2">
        <f t="shared" si="1"/>
        <v>64225.242920247976</v>
      </c>
      <c r="F23" s="2">
        <f t="shared" si="3"/>
        <v>1823002.5037400702</v>
      </c>
    </row>
  </sheetData>
  <phoneticPr fontId="1" type="noConversion"/>
  <pageMargins left="0.75" right="0.75" top="1" bottom="1" header="0.51111111111111107" footer="0.51111111111111107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投资回收期</vt:lpstr>
    </vt:vector>
  </TitlesOfParts>
  <Manager/>
  <Company/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张艳坤</cp:lastModifiedBy>
  <cp:revision/>
  <dcterms:created xsi:type="dcterms:W3CDTF">2012-06-06T01:30:27Z</dcterms:created>
  <dcterms:modified xsi:type="dcterms:W3CDTF">2015-05-31T16:42:01Z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2052-9.1.0.4764</vt:lpwstr>
  </property>
</Properties>
</file>