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我的坚果云\财务会计\杜邦分析法\"/>
    </mc:Choice>
  </mc:AlternateContent>
  <bookViews>
    <workbookView xWindow="930" yWindow="0" windowWidth="17385" windowHeight="7920"/>
  </bookViews>
  <sheets>
    <sheet name="2010年杜邦分析" sheetId="6" r:id="rId1"/>
    <sheet name="2009年杜邦分析" sheetId="7" r:id="rId2"/>
  </sheets>
  <calcPr calcId="162913"/>
</workbook>
</file>

<file path=xl/calcChain.xml><?xml version="1.0" encoding="utf-8"?>
<calcChain xmlns="http://schemas.openxmlformats.org/spreadsheetml/2006/main">
  <c r="C19" i="7" l="1"/>
  <c r="C15" i="7" s="1"/>
  <c r="C11" i="7" s="1"/>
  <c r="E15" i="7"/>
  <c r="I15" i="7"/>
  <c r="K19" i="7"/>
  <c r="M19" i="7"/>
  <c r="K20" i="7"/>
  <c r="M20" i="7"/>
  <c r="M20" i="6"/>
  <c r="M19" i="6"/>
  <c r="K20" i="6"/>
  <c r="K19" i="6"/>
  <c r="C19" i="6"/>
  <c r="C15" i="6" s="1"/>
  <c r="C11" i="6" s="1"/>
  <c r="E15" i="6"/>
  <c r="I15" i="6"/>
  <c r="K15" i="7" l="1"/>
  <c r="I11" i="7" s="1"/>
  <c r="E7" i="7" s="1"/>
  <c r="G4" i="7" s="1"/>
  <c r="K15" i="6"/>
  <c r="I11" i="6" s="1"/>
  <c r="E7" i="6" s="1"/>
  <c r="G4" i="6" s="1"/>
</calcChain>
</file>

<file path=xl/sharedStrings.xml><?xml version="1.0" encoding="utf-8"?>
<sst xmlns="http://schemas.openxmlformats.org/spreadsheetml/2006/main" count="134" uniqueCount="61">
  <si>
    <t xml:space="preserve">  </t>
  </si>
  <si>
    <t>权益乘数</t>
  </si>
  <si>
    <t>总资产周转率</t>
  </si>
  <si>
    <t>净利润</t>
  </si>
  <si>
    <t>+</t>
  </si>
  <si>
    <t>流动资产</t>
  </si>
  <si>
    <t>财务费用</t>
  </si>
  <si>
    <t>货币资金</t>
  </si>
  <si>
    <t>应收账款</t>
  </si>
  <si>
    <t>存货</t>
  </si>
  <si>
    <t>固定资产</t>
  </si>
  <si>
    <t>无形资产</t>
  </si>
  <si>
    <t>年初</t>
    <phoneticPr fontId="6" type="noConversion"/>
  </si>
  <si>
    <t>年末</t>
    <phoneticPr fontId="6" type="noConversion"/>
  </si>
  <si>
    <t>所有者权益报酬率</t>
    <phoneticPr fontId="6" type="noConversion"/>
  </si>
  <si>
    <t>总资产报酬率</t>
    <phoneticPr fontId="6" type="noConversion"/>
  </si>
  <si>
    <t>×</t>
    <phoneticPr fontId="6" type="noConversion"/>
  </si>
  <si>
    <r>
      <t>1÷</t>
    </r>
    <r>
      <rPr>
        <sz val="10"/>
        <rFont val="宋体"/>
        <family val="3"/>
        <charset val="134"/>
      </rPr>
      <t>（</t>
    </r>
    <r>
      <rPr>
        <sz val="10"/>
        <rFont val="Times New Roman"/>
        <family val="1"/>
      </rPr>
      <t>1-</t>
    </r>
    <r>
      <rPr>
        <sz val="10"/>
        <rFont val="宋体"/>
        <family val="3"/>
        <charset val="134"/>
      </rPr>
      <t>资产负债率）</t>
    </r>
    <phoneticPr fontId="6" type="noConversion"/>
  </si>
  <si>
    <t>销售净利率</t>
    <phoneticPr fontId="6" type="noConversion"/>
  </si>
  <si>
    <t>÷</t>
    <phoneticPr fontId="6" type="noConversion"/>
  </si>
  <si>
    <t>营业收入</t>
    <phoneticPr fontId="6" type="noConversion"/>
  </si>
  <si>
    <t>总资产平均余额</t>
    <phoneticPr fontId="6" type="noConversion"/>
  </si>
  <si>
    <t>－</t>
    <phoneticPr fontId="6" type="noConversion"/>
  </si>
  <si>
    <t>成本费用</t>
    <phoneticPr fontId="6" type="noConversion"/>
  </si>
  <si>
    <t>其他损益及收支</t>
    <phoneticPr fontId="6" type="noConversion"/>
  </si>
  <si>
    <t>所得税费用</t>
    <phoneticPr fontId="6" type="noConversion"/>
  </si>
  <si>
    <t>＋</t>
    <phoneticPr fontId="6" type="noConversion"/>
  </si>
  <si>
    <t>非流动资产</t>
    <phoneticPr fontId="6" type="noConversion"/>
  </si>
  <si>
    <t>长期股权投资</t>
    <phoneticPr fontId="6" type="noConversion"/>
  </si>
  <si>
    <t>营业成本</t>
    <phoneticPr fontId="6" type="noConversion"/>
  </si>
  <si>
    <t>销售费用</t>
    <phoneticPr fontId="6" type="noConversion"/>
  </si>
  <si>
    <t>管理费用</t>
    <phoneticPr fontId="6" type="noConversion"/>
  </si>
  <si>
    <t>营业税金及附加</t>
    <phoneticPr fontId="6" type="noConversion"/>
  </si>
  <si>
    <t>预付款项</t>
    <phoneticPr fontId="6" type="noConversion"/>
  </si>
  <si>
    <t>其他</t>
    <phoneticPr fontId="6" type="noConversion"/>
  </si>
  <si>
    <t>所有者权益报酬率</t>
    <phoneticPr fontId="6" type="noConversion"/>
  </si>
  <si>
    <t>总资产报酬率</t>
    <phoneticPr fontId="6" type="noConversion"/>
  </si>
  <si>
    <t>×</t>
    <phoneticPr fontId="6" type="noConversion"/>
  </si>
  <si>
    <r>
      <t>1÷</t>
    </r>
    <r>
      <rPr>
        <sz val="10"/>
        <rFont val="宋体"/>
        <family val="3"/>
        <charset val="134"/>
      </rPr>
      <t>（</t>
    </r>
    <r>
      <rPr>
        <sz val="10"/>
        <rFont val="Times New Roman"/>
        <family val="1"/>
      </rPr>
      <t>1-</t>
    </r>
    <r>
      <rPr>
        <sz val="10"/>
        <rFont val="宋体"/>
        <family val="3"/>
        <charset val="134"/>
      </rPr>
      <t>资产负债率）</t>
    </r>
    <phoneticPr fontId="6" type="noConversion"/>
  </si>
  <si>
    <t>销售净利率</t>
    <phoneticPr fontId="6" type="noConversion"/>
  </si>
  <si>
    <t>÷</t>
    <phoneticPr fontId="6" type="noConversion"/>
  </si>
  <si>
    <t>营业收入</t>
    <phoneticPr fontId="6" type="noConversion"/>
  </si>
  <si>
    <t>总资产平均余额</t>
    <phoneticPr fontId="6" type="noConversion"/>
  </si>
  <si>
    <t>－</t>
    <phoneticPr fontId="6" type="noConversion"/>
  </si>
  <si>
    <t>成本费用</t>
    <phoneticPr fontId="6" type="noConversion"/>
  </si>
  <si>
    <t>其他损益及收支</t>
    <phoneticPr fontId="6" type="noConversion"/>
  </si>
  <si>
    <t>所得税费用</t>
    <phoneticPr fontId="6" type="noConversion"/>
  </si>
  <si>
    <t>＋</t>
    <phoneticPr fontId="6" type="noConversion"/>
  </si>
  <si>
    <t>非流动资产</t>
    <phoneticPr fontId="6" type="noConversion"/>
  </si>
  <si>
    <t>年初</t>
    <phoneticPr fontId="6" type="noConversion"/>
  </si>
  <si>
    <t>年末</t>
    <phoneticPr fontId="6" type="noConversion"/>
  </si>
  <si>
    <t>长期股权投资</t>
    <phoneticPr fontId="6" type="noConversion"/>
  </si>
  <si>
    <t>营业成本</t>
    <phoneticPr fontId="6" type="noConversion"/>
  </si>
  <si>
    <t>销售费用</t>
    <phoneticPr fontId="6" type="noConversion"/>
  </si>
  <si>
    <t>管理费用</t>
    <phoneticPr fontId="6" type="noConversion"/>
  </si>
  <si>
    <t>营业税金及附加</t>
    <phoneticPr fontId="6" type="noConversion"/>
  </si>
  <si>
    <t>预付款项</t>
    <phoneticPr fontId="6" type="noConversion"/>
  </si>
  <si>
    <t>其他</t>
    <phoneticPr fontId="6" type="noConversion"/>
  </si>
  <si>
    <t>杜邦体系各主要指标之间的关系为：所有者权益报酬率=总资产报酬率×权益乘数=销售净利率×总资产周转率×权益乘数</t>
    <phoneticPr fontId="6" type="noConversion"/>
  </si>
  <si>
    <t>杜邦体系各主要指标之间的关系为：所有者权益报酬率=总资产报酬率×权益乘数=销售净利率×总资产周转率×权益乘数</t>
    <phoneticPr fontId="6" type="noConversion"/>
  </si>
  <si>
    <t>杜邦分析图表及相应分析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</si>
</sst>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);[Red]\(0\)"/>
    <numFmt numFmtId="177" formatCode="0.00_ "/>
    <numFmt numFmtId="178" formatCode="#,##0.00_ "/>
    <numFmt numFmtId="179" formatCode="#,##0_);[Red]\(#,##0\)"/>
    <numFmt numFmtId="180" formatCode="0.0000_ "/>
  </numFmts>
  <fonts count="12" x14ac:knownFonts="1">
    <font>
      <sz val="12"/>
      <name val="宋体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0"/>
      <color indexed="9"/>
      <name val="宋体"/>
      <family val="3"/>
      <charset val="134"/>
    </font>
    <font>
      <sz val="10"/>
      <name val="Times New Roman"/>
      <family val="1"/>
    </font>
    <font>
      <sz val="10"/>
      <color indexed="23"/>
      <name val="Times New Roman"/>
      <family val="1"/>
    </font>
    <font>
      <sz val="9"/>
      <name val="宋体"/>
      <family val="3"/>
      <charset val="134"/>
    </font>
    <font>
      <sz val="9"/>
      <name val="Times New Roman"/>
      <family val="1"/>
    </font>
    <font>
      <b/>
      <sz val="9"/>
      <name val="宋体"/>
      <family val="3"/>
      <charset val="134"/>
    </font>
    <font>
      <b/>
      <sz val="9"/>
      <color indexed="10"/>
      <name val="宋体"/>
      <family val="3"/>
      <charset val="134"/>
    </font>
    <font>
      <sz val="10"/>
      <color indexed="9"/>
      <name val="Times New Roman"/>
      <family val="1"/>
    </font>
    <font>
      <b/>
      <sz val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176" fontId="4" fillId="0" borderId="0" xfId="0" applyNumberFormat="1" applyFont="1" applyBorder="1" applyAlignment="1">
      <alignment horizontal="center" wrapText="1"/>
    </xf>
    <xf numFmtId="176" fontId="3" fillId="2" borderId="0" xfId="0" applyNumberFormat="1" applyFont="1" applyFill="1" applyBorder="1" applyAlignment="1">
      <alignment horizontal="center" wrapText="1"/>
    </xf>
    <xf numFmtId="176" fontId="4" fillId="0" borderId="0" xfId="0" applyNumberFormat="1" applyFont="1" applyBorder="1" applyAlignment="1">
      <alignment horizontal="justify"/>
    </xf>
    <xf numFmtId="10" fontId="3" fillId="2" borderId="0" xfId="1" applyNumberFormat="1" applyFont="1" applyFill="1" applyBorder="1" applyAlignment="1">
      <alignment horizontal="center" wrapText="1"/>
    </xf>
    <xf numFmtId="10" fontId="4" fillId="3" borderId="0" xfId="1" applyNumberFormat="1" applyFont="1" applyFill="1" applyBorder="1" applyAlignment="1">
      <alignment horizontal="center" wrapText="1"/>
    </xf>
    <xf numFmtId="10" fontId="4" fillId="0" borderId="0" xfId="1" applyNumberFormat="1" applyFont="1" applyBorder="1" applyAlignment="1">
      <alignment horizontal="justify"/>
    </xf>
    <xf numFmtId="10" fontId="5" fillId="0" borderId="0" xfId="1" applyNumberFormat="1" applyFont="1" applyBorder="1" applyAlignment="1">
      <alignment horizontal="justify" wrapText="1"/>
    </xf>
    <xf numFmtId="10" fontId="4" fillId="0" borderId="0" xfId="1" applyNumberFormat="1" applyFont="1" applyBorder="1" applyAlignment="1">
      <alignment horizontal="justify" wrapText="1"/>
    </xf>
    <xf numFmtId="10" fontId="4" fillId="0" borderId="0" xfId="1" applyNumberFormat="1" applyFont="1" applyBorder="1" applyAlignment="1">
      <alignment horizontal="center" wrapText="1"/>
    </xf>
    <xf numFmtId="178" fontId="4" fillId="3" borderId="0" xfId="0" applyNumberFormat="1" applyFont="1" applyFill="1" applyBorder="1" applyAlignment="1">
      <alignment horizontal="center" wrapText="1"/>
    </xf>
    <xf numFmtId="178" fontId="4" fillId="3" borderId="0" xfId="0" applyNumberFormat="1" applyFont="1" applyFill="1" applyBorder="1" applyAlignment="1" applyProtection="1">
      <alignment horizontal="center" wrapText="1"/>
      <protection locked="0"/>
    </xf>
    <xf numFmtId="178" fontId="4" fillId="0" borderId="0" xfId="0" applyNumberFormat="1" applyFont="1" applyBorder="1" applyAlignment="1">
      <alignment horizontal="justify"/>
    </xf>
    <xf numFmtId="178" fontId="3" fillId="2" borderId="0" xfId="0" applyNumberFormat="1" applyFont="1" applyFill="1" applyBorder="1" applyAlignment="1">
      <alignment horizontal="center" wrapText="1"/>
    </xf>
    <xf numFmtId="178" fontId="2" fillId="0" borderId="0" xfId="0" applyNumberFormat="1" applyFont="1" applyBorder="1" applyAlignment="1">
      <alignment horizontal="center" wrapText="1"/>
    </xf>
    <xf numFmtId="178" fontId="7" fillId="0" borderId="0" xfId="0" applyNumberFormat="1" applyFont="1"/>
    <xf numFmtId="178" fontId="4" fillId="0" borderId="0" xfId="0" applyNumberFormat="1" applyFont="1" applyBorder="1" applyAlignment="1">
      <alignment horizontal="center" wrapText="1"/>
    </xf>
    <xf numFmtId="178" fontId="4" fillId="0" borderId="0" xfId="0" applyNumberFormat="1" applyFont="1" applyBorder="1" applyAlignment="1">
      <alignment horizontal="left" wrapText="1"/>
    </xf>
    <xf numFmtId="178" fontId="4" fillId="0" borderId="0" xfId="0" applyNumberFormat="1" applyFont="1" applyBorder="1" applyAlignment="1">
      <alignment horizontal="justify" wrapText="1"/>
    </xf>
    <xf numFmtId="178" fontId="3" fillId="2" borderId="0" xfId="0" applyNumberFormat="1" applyFont="1" applyFill="1" applyBorder="1" applyAlignment="1">
      <alignment horizontal="left" wrapText="1"/>
    </xf>
    <xf numFmtId="178" fontId="4" fillId="3" borderId="0" xfId="0" applyNumberFormat="1" applyFont="1" applyFill="1" applyBorder="1" applyAlignment="1">
      <alignment horizontal="left" wrapText="1"/>
    </xf>
    <xf numFmtId="178" fontId="4" fillId="0" borderId="0" xfId="0" applyNumberFormat="1" applyFont="1" applyBorder="1" applyAlignment="1">
      <alignment wrapText="1"/>
    </xf>
    <xf numFmtId="178" fontId="4" fillId="0" borderId="0" xfId="0" applyNumberFormat="1" applyFont="1" applyBorder="1" applyAlignment="1">
      <alignment horizontal="center"/>
    </xf>
    <xf numFmtId="178" fontId="4" fillId="0" borderId="0" xfId="0" applyNumberFormat="1" applyFont="1" applyBorder="1" applyAlignment="1">
      <alignment vertical="top" wrapText="1"/>
    </xf>
    <xf numFmtId="178" fontId="4" fillId="0" borderId="0" xfId="0" applyNumberFormat="1" applyFont="1" applyAlignment="1">
      <alignment horizontal="left"/>
    </xf>
    <xf numFmtId="176" fontId="6" fillId="0" borderId="0" xfId="0" applyNumberFormat="1" applyFont="1" applyBorder="1"/>
    <xf numFmtId="176" fontId="6" fillId="0" borderId="0" xfId="0" applyNumberFormat="1" applyFont="1"/>
    <xf numFmtId="0" fontId="6" fillId="0" borderId="0" xfId="0" applyFont="1"/>
    <xf numFmtId="178" fontId="7" fillId="0" borderId="0" xfId="0" applyNumberFormat="1" applyFont="1" applyBorder="1"/>
    <xf numFmtId="178" fontId="7" fillId="0" borderId="0" xfId="0" applyNumberFormat="1" applyFont="1" applyBorder="1" applyAlignment="1">
      <alignment horizontal="left" wrapText="1"/>
    </xf>
    <xf numFmtId="178" fontId="7" fillId="0" borderId="0" xfId="0" applyNumberFormat="1" applyFont="1" applyBorder="1" applyAlignment="1">
      <alignment horizontal="left"/>
    </xf>
    <xf numFmtId="178" fontId="7" fillId="0" borderId="0" xfId="0" applyNumberFormat="1" applyFont="1" applyBorder="1" applyAlignment="1">
      <alignment horizontal="justify" wrapText="1"/>
    </xf>
    <xf numFmtId="178" fontId="7" fillId="0" borderId="0" xfId="0" applyNumberFormat="1" applyFont="1" applyBorder="1" applyAlignment="1"/>
    <xf numFmtId="179" fontId="6" fillId="3" borderId="0" xfId="0" applyNumberFormat="1" applyFont="1" applyFill="1" applyBorder="1" applyAlignment="1">
      <alignment horizontal="center" wrapText="1"/>
    </xf>
    <xf numFmtId="179" fontId="6" fillId="0" borderId="0" xfId="0" applyNumberFormat="1" applyFont="1"/>
    <xf numFmtId="179" fontId="6" fillId="0" borderId="0" xfId="0" applyNumberFormat="1" applyFont="1" applyBorder="1"/>
    <xf numFmtId="178" fontId="6" fillId="0" borderId="0" xfId="0" applyNumberFormat="1" applyFont="1" applyBorder="1" applyAlignment="1">
      <alignment horizontal="right"/>
    </xf>
    <xf numFmtId="176" fontId="7" fillId="0" borderId="0" xfId="0" applyNumberFormat="1" applyFont="1" applyBorder="1"/>
    <xf numFmtId="176" fontId="4" fillId="0" borderId="0" xfId="0" applyNumberFormat="1" applyFont="1" applyBorder="1"/>
    <xf numFmtId="10" fontId="4" fillId="0" borderId="0" xfId="1" applyNumberFormat="1" applyFont="1" applyBorder="1"/>
    <xf numFmtId="176" fontId="2" fillId="0" borderId="0" xfId="0" applyNumberFormat="1" applyFont="1"/>
    <xf numFmtId="177" fontId="4" fillId="3" borderId="0" xfId="1" applyNumberFormat="1" applyFont="1" applyFill="1" applyBorder="1" applyAlignment="1">
      <alignment horizontal="center" shrinkToFit="1"/>
    </xf>
    <xf numFmtId="10" fontId="4" fillId="0" borderId="0" xfId="1" applyNumberFormat="1" applyFont="1" applyBorder="1" applyAlignment="1">
      <alignment wrapText="1"/>
    </xf>
    <xf numFmtId="10" fontId="4" fillId="0" borderId="0" xfId="1" applyNumberFormat="1" applyFont="1" applyBorder="1" applyAlignment="1"/>
    <xf numFmtId="10" fontId="10" fillId="0" borderId="0" xfId="1" applyNumberFormat="1" applyFont="1" applyFill="1" applyBorder="1" applyAlignment="1">
      <alignment horizontal="center" wrapText="1"/>
    </xf>
    <xf numFmtId="178" fontId="4" fillId="0" borderId="0" xfId="0" applyNumberFormat="1" applyFont="1" applyBorder="1"/>
    <xf numFmtId="178" fontId="4" fillId="0" borderId="0" xfId="0" applyNumberFormat="1" applyFont="1"/>
    <xf numFmtId="178" fontId="2" fillId="0" borderId="0" xfId="0" applyNumberFormat="1" applyFont="1" applyBorder="1" applyAlignment="1">
      <alignment wrapText="1"/>
    </xf>
    <xf numFmtId="178" fontId="4" fillId="0" borderId="0" xfId="0" applyNumberFormat="1" applyFont="1" applyAlignment="1"/>
    <xf numFmtId="178" fontId="4" fillId="0" borderId="0" xfId="0" applyNumberFormat="1" applyFont="1" applyBorder="1" applyAlignment="1">
      <alignment horizontal="left"/>
    </xf>
    <xf numFmtId="178" fontId="4" fillId="0" borderId="0" xfId="0" applyNumberFormat="1" applyFont="1" applyBorder="1" applyAlignment="1"/>
    <xf numFmtId="180" fontId="4" fillId="0" borderId="0" xfId="1" applyNumberFormat="1" applyFont="1" applyBorder="1"/>
    <xf numFmtId="176" fontId="8" fillId="0" borderId="0" xfId="0" applyNumberFormat="1" applyFont="1" applyBorder="1" applyAlignment="1">
      <alignment horizontal="center"/>
    </xf>
    <xf numFmtId="10" fontId="4" fillId="0" borderId="0" xfId="1" applyNumberFormat="1" applyFont="1" applyBorder="1" applyAlignment="1">
      <alignment horizontal="justify" wrapText="1"/>
    </xf>
    <xf numFmtId="10" fontId="4" fillId="0" borderId="0" xfId="1" applyNumberFormat="1" applyFont="1" applyBorder="1" applyAlignment="1">
      <alignment horizontal="center" wrapText="1"/>
    </xf>
    <xf numFmtId="10" fontId="3" fillId="2" borderId="0" xfId="1" applyNumberFormat="1" applyFont="1" applyFill="1" applyBorder="1" applyAlignment="1">
      <alignment horizontal="center" wrapText="1"/>
    </xf>
    <xf numFmtId="10" fontId="10" fillId="2" borderId="0" xfId="1" applyNumberFormat="1" applyFont="1" applyFill="1" applyBorder="1" applyAlignment="1">
      <alignment horizontal="center" wrapText="1"/>
    </xf>
    <xf numFmtId="10" fontId="4" fillId="3" borderId="0" xfId="1" applyNumberFormat="1" applyFont="1" applyFill="1" applyBorder="1" applyAlignment="1">
      <alignment horizontal="center" wrapText="1"/>
    </xf>
    <xf numFmtId="177" fontId="4" fillId="3" borderId="0" xfId="1" applyNumberFormat="1" applyFont="1" applyFill="1" applyBorder="1" applyAlignment="1">
      <alignment horizontal="center" wrapText="1"/>
    </xf>
    <xf numFmtId="49" fontId="9" fillId="0" borderId="0" xfId="0" applyNumberFormat="1" applyFont="1" applyAlignment="1"/>
    <xf numFmtId="0" fontId="8" fillId="0" borderId="0" xfId="0" applyNumberFormat="1" applyFont="1" applyAlignment="1">
      <alignment horizontal="left" vertical="top" wrapText="1"/>
    </xf>
    <xf numFmtId="178" fontId="4" fillId="0" borderId="0" xfId="0" applyNumberFormat="1" applyFont="1" applyBorder="1" applyAlignment="1">
      <alignment horizontal="left"/>
    </xf>
    <xf numFmtId="178" fontId="4" fillId="0" borderId="0" xfId="0" applyNumberFormat="1" applyFont="1" applyAlignment="1">
      <alignment horizontal="left"/>
    </xf>
    <xf numFmtId="176" fontId="11" fillId="0" borderId="0" xfId="0" applyNumberFormat="1" applyFont="1" applyBorder="1" applyAlignment="1">
      <alignment horizontal="center"/>
    </xf>
  </cellXfs>
  <cellStyles count="2">
    <cellStyle name="百分比" xfId="1" builtinId="5"/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3</xdr:row>
      <xdr:rowOff>152400</xdr:rowOff>
    </xdr:from>
    <xdr:to>
      <xdr:col>6</xdr:col>
      <xdr:colOff>0</xdr:colOff>
      <xdr:row>5</xdr:row>
      <xdr:rowOff>0</xdr:rowOff>
    </xdr:to>
    <xdr:sp macro="" textlink="">
      <xdr:nvSpPr>
        <xdr:cNvPr id="4145" name="Line 1"/>
        <xdr:cNvSpPr>
          <a:spLocks noChangeShapeType="1"/>
        </xdr:cNvSpPr>
      </xdr:nvSpPr>
      <xdr:spPr bwMode="auto">
        <a:xfrm flipH="1">
          <a:off x="3057525" y="609600"/>
          <a:ext cx="11430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57150</xdr:colOff>
      <xdr:row>3</xdr:row>
      <xdr:rowOff>133350</xdr:rowOff>
    </xdr:from>
    <xdr:to>
      <xdr:col>7</xdr:col>
      <xdr:colOff>238125</xdr:colOff>
      <xdr:row>4</xdr:row>
      <xdr:rowOff>133350</xdr:rowOff>
    </xdr:to>
    <xdr:sp macro="" textlink="">
      <xdr:nvSpPr>
        <xdr:cNvPr id="4146" name="Line 2"/>
        <xdr:cNvSpPr>
          <a:spLocks noChangeShapeType="1"/>
        </xdr:cNvSpPr>
      </xdr:nvSpPr>
      <xdr:spPr bwMode="auto">
        <a:xfrm>
          <a:off x="3952875" y="590550"/>
          <a:ext cx="142875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733425</xdr:colOff>
      <xdr:row>7</xdr:row>
      <xdr:rowOff>9525</xdr:rowOff>
    </xdr:from>
    <xdr:to>
      <xdr:col>4</xdr:col>
      <xdr:colOff>295275</xdr:colOff>
      <xdr:row>8</xdr:row>
      <xdr:rowOff>47625</xdr:rowOff>
    </xdr:to>
    <xdr:sp macro="" textlink="">
      <xdr:nvSpPr>
        <xdr:cNvPr id="4147" name="Line 3"/>
        <xdr:cNvSpPr>
          <a:spLocks noChangeShapeType="1"/>
        </xdr:cNvSpPr>
      </xdr:nvSpPr>
      <xdr:spPr bwMode="auto">
        <a:xfrm flipH="1">
          <a:off x="1762125" y="1066800"/>
          <a:ext cx="6000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695325</xdr:colOff>
      <xdr:row>6</xdr:row>
      <xdr:rowOff>161925</xdr:rowOff>
    </xdr:from>
    <xdr:to>
      <xdr:col>7</xdr:col>
      <xdr:colOff>133350</xdr:colOff>
      <xdr:row>8</xdr:row>
      <xdr:rowOff>38100</xdr:rowOff>
    </xdr:to>
    <xdr:sp macro="" textlink="">
      <xdr:nvSpPr>
        <xdr:cNvPr id="4148" name="Line 4"/>
        <xdr:cNvSpPr>
          <a:spLocks noChangeShapeType="1"/>
        </xdr:cNvSpPr>
      </xdr:nvSpPr>
      <xdr:spPr bwMode="auto">
        <a:xfrm>
          <a:off x="2762250" y="1047750"/>
          <a:ext cx="12668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390525</xdr:colOff>
      <xdr:row>11</xdr:row>
      <xdr:rowOff>28575</xdr:rowOff>
    </xdr:from>
    <xdr:to>
      <xdr:col>2</xdr:col>
      <xdr:colOff>676275</xdr:colOff>
      <xdr:row>12</xdr:row>
      <xdr:rowOff>85725</xdr:rowOff>
    </xdr:to>
    <xdr:sp macro="" textlink="">
      <xdr:nvSpPr>
        <xdr:cNvPr id="4149" name="Line 5"/>
        <xdr:cNvSpPr>
          <a:spLocks noChangeShapeType="1"/>
        </xdr:cNvSpPr>
      </xdr:nvSpPr>
      <xdr:spPr bwMode="auto">
        <a:xfrm flipH="1">
          <a:off x="1419225" y="1619250"/>
          <a:ext cx="28575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142875</xdr:colOff>
      <xdr:row>10</xdr:row>
      <xdr:rowOff>180975</xdr:rowOff>
    </xdr:from>
    <xdr:to>
      <xdr:col>4</xdr:col>
      <xdr:colOff>457200</xdr:colOff>
      <xdr:row>12</xdr:row>
      <xdr:rowOff>104775</xdr:rowOff>
    </xdr:to>
    <xdr:sp macro="" textlink="">
      <xdr:nvSpPr>
        <xdr:cNvPr id="4150" name="Line 6"/>
        <xdr:cNvSpPr>
          <a:spLocks noChangeShapeType="1"/>
        </xdr:cNvSpPr>
      </xdr:nvSpPr>
      <xdr:spPr bwMode="auto">
        <a:xfrm>
          <a:off x="2209800" y="1590675"/>
          <a:ext cx="314325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14</xdr:row>
      <xdr:rowOff>285750</xdr:rowOff>
    </xdr:from>
    <xdr:to>
      <xdr:col>2</xdr:col>
      <xdr:colOff>133350</xdr:colOff>
      <xdr:row>16</xdr:row>
      <xdr:rowOff>85725</xdr:rowOff>
    </xdr:to>
    <xdr:sp macro="" textlink="">
      <xdr:nvSpPr>
        <xdr:cNvPr id="4151" name="Line 7"/>
        <xdr:cNvSpPr>
          <a:spLocks noChangeShapeType="1"/>
        </xdr:cNvSpPr>
      </xdr:nvSpPr>
      <xdr:spPr bwMode="auto">
        <a:xfrm flipH="1">
          <a:off x="866775" y="2143125"/>
          <a:ext cx="295275" cy="247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723900</xdr:colOff>
      <xdr:row>15</xdr:row>
      <xdr:rowOff>0</xdr:rowOff>
    </xdr:from>
    <xdr:to>
      <xdr:col>5</xdr:col>
      <xdr:colOff>276225</xdr:colOff>
      <xdr:row>16</xdr:row>
      <xdr:rowOff>123825</xdr:rowOff>
    </xdr:to>
    <xdr:sp macro="" textlink="">
      <xdr:nvSpPr>
        <xdr:cNvPr id="4152" name="Line 8"/>
        <xdr:cNvSpPr>
          <a:spLocks noChangeShapeType="1"/>
        </xdr:cNvSpPr>
      </xdr:nvSpPr>
      <xdr:spPr bwMode="auto">
        <a:xfrm>
          <a:off x="1752600" y="2143125"/>
          <a:ext cx="1419225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590550</xdr:colOff>
      <xdr:row>19</xdr:row>
      <xdr:rowOff>19050</xdr:rowOff>
    </xdr:from>
    <xdr:to>
      <xdr:col>2</xdr:col>
      <xdr:colOff>19050</xdr:colOff>
      <xdr:row>22</xdr:row>
      <xdr:rowOff>85725</xdr:rowOff>
    </xdr:to>
    <xdr:sp macro="" textlink="">
      <xdr:nvSpPr>
        <xdr:cNvPr id="4153" name="Line 9"/>
        <xdr:cNvSpPr>
          <a:spLocks noChangeShapeType="1"/>
        </xdr:cNvSpPr>
      </xdr:nvSpPr>
      <xdr:spPr bwMode="auto">
        <a:xfrm flipH="1">
          <a:off x="590550" y="2800350"/>
          <a:ext cx="457200" cy="419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847725</xdr:colOff>
      <xdr:row>19</xdr:row>
      <xdr:rowOff>9525</xdr:rowOff>
    </xdr:from>
    <xdr:to>
      <xdr:col>7</xdr:col>
      <xdr:colOff>238125</xdr:colOff>
      <xdr:row>22</xdr:row>
      <xdr:rowOff>47625</xdr:rowOff>
    </xdr:to>
    <xdr:sp macro="" textlink="">
      <xdr:nvSpPr>
        <xdr:cNvPr id="4154" name="Line 10"/>
        <xdr:cNvSpPr>
          <a:spLocks noChangeShapeType="1"/>
        </xdr:cNvSpPr>
      </xdr:nvSpPr>
      <xdr:spPr bwMode="auto">
        <a:xfrm>
          <a:off x="1876425" y="2790825"/>
          <a:ext cx="2219325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485775</xdr:colOff>
      <xdr:row>20</xdr:row>
      <xdr:rowOff>38100</xdr:rowOff>
    </xdr:from>
    <xdr:to>
      <xdr:col>10</xdr:col>
      <xdr:colOff>485775</xdr:colOff>
      <xdr:row>21</xdr:row>
      <xdr:rowOff>85725</xdr:rowOff>
    </xdr:to>
    <xdr:sp macro="" textlink="">
      <xdr:nvSpPr>
        <xdr:cNvPr id="4155" name="Line 11"/>
        <xdr:cNvSpPr>
          <a:spLocks noChangeShapeType="1"/>
        </xdr:cNvSpPr>
      </xdr:nvSpPr>
      <xdr:spPr bwMode="auto">
        <a:xfrm>
          <a:off x="5829300" y="29908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409575</xdr:colOff>
      <xdr:row>20</xdr:row>
      <xdr:rowOff>28575</xdr:rowOff>
    </xdr:from>
    <xdr:to>
      <xdr:col>12</xdr:col>
      <xdr:colOff>409575</xdr:colOff>
      <xdr:row>22</xdr:row>
      <xdr:rowOff>0</xdr:rowOff>
    </xdr:to>
    <xdr:sp macro="" textlink="">
      <xdr:nvSpPr>
        <xdr:cNvPr id="4156" name="Line 12"/>
        <xdr:cNvSpPr>
          <a:spLocks noChangeShapeType="1"/>
        </xdr:cNvSpPr>
      </xdr:nvSpPr>
      <xdr:spPr bwMode="auto">
        <a:xfrm>
          <a:off x="7000875" y="2981325"/>
          <a:ext cx="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419100</xdr:colOff>
      <xdr:row>15</xdr:row>
      <xdr:rowOff>28575</xdr:rowOff>
    </xdr:from>
    <xdr:to>
      <xdr:col>10</xdr:col>
      <xdr:colOff>447675</xdr:colOff>
      <xdr:row>16</xdr:row>
      <xdr:rowOff>104775</xdr:rowOff>
    </xdr:to>
    <xdr:sp macro="" textlink="">
      <xdr:nvSpPr>
        <xdr:cNvPr id="4157" name="Line 13"/>
        <xdr:cNvSpPr>
          <a:spLocks noChangeShapeType="1"/>
        </xdr:cNvSpPr>
      </xdr:nvSpPr>
      <xdr:spPr bwMode="auto">
        <a:xfrm flipH="1">
          <a:off x="5762625" y="2171700"/>
          <a:ext cx="28575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76200</xdr:colOff>
      <xdr:row>15</xdr:row>
      <xdr:rowOff>28575</xdr:rowOff>
    </xdr:from>
    <xdr:to>
      <xdr:col>12</xdr:col>
      <xdr:colOff>352425</xdr:colOff>
      <xdr:row>16</xdr:row>
      <xdr:rowOff>76200</xdr:rowOff>
    </xdr:to>
    <xdr:sp macro="" textlink="">
      <xdr:nvSpPr>
        <xdr:cNvPr id="4158" name="Line 14"/>
        <xdr:cNvSpPr>
          <a:spLocks noChangeShapeType="1"/>
        </xdr:cNvSpPr>
      </xdr:nvSpPr>
      <xdr:spPr bwMode="auto">
        <a:xfrm>
          <a:off x="6381750" y="2171700"/>
          <a:ext cx="56197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361950</xdr:colOff>
      <xdr:row>11</xdr:row>
      <xdr:rowOff>9525</xdr:rowOff>
    </xdr:from>
    <xdr:to>
      <xdr:col>8</xdr:col>
      <xdr:colOff>466725</xdr:colOff>
      <xdr:row>12</xdr:row>
      <xdr:rowOff>57150</xdr:rowOff>
    </xdr:to>
    <xdr:sp macro="" textlink="">
      <xdr:nvSpPr>
        <xdr:cNvPr id="4159" name="Line 15"/>
        <xdr:cNvSpPr>
          <a:spLocks noChangeShapeType="1"/>
        </xdr:cNvSpPr>
      </xdr:nvSpPr>
      <xdr:spPr bwMode="auto">
        <a:xfrm flipH="1">
          <a:off x="4457700" y="1600200"/>
          <a:ext cx="104775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152400</xdr:colOff>
      <xdr:row>10</xdr:row>
      <xdr:rowOff>123825</xdr:rowOff>
    </xdr:from>
    <xdr:to>
      <xdr:col>10</xdr:col>
      <xdr:colOff>295275</xdr:colOff>
      <xdr:row>12</xdr:row>
      <xdr:rowOff>76200</xdr:rowOff>
    </xdr:to>
    <xdr:sp macro="" textlink="">
      <xdr:nvSpPr>
        <xdr:cNvPr id="4160" name="Line 16"/>
        <xdr:cNvSpPr>
          <a:spLocks noChangeShapeType="1"/>
        </xdr:cNvSpPr>
      </xdr:nvSpPr>
      <xdr:spPr bwMode="auto">
        <a:xfrm>
          <a:off x="5210175" y="1552575"/>
          <a:ext cx="42862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3</xdr:row>
      <xdr:rowOff>152400</xdr:rowOff>
    </xdr:from>
    <xdr:to>
      <xdr:col>6</xdr:col>
      <xdr:colOff>0</xdr:colOff>
      <xdr:row>5</xdr:row>
      <xdr:rowOff>0</xdr:rowOff>
    </xdr:to>
    <xdr:sp macro="" textlink="">
      <xdr:nvSpPr>
        <xdr:cNvPr id="5137" name="Line 1"/>
        <xdr:cNvSpPr>
          <a:spLocks noChangeShapeType="1"/>
        </xdr:cNvSpPr>
      </xdr:nvSpPr>
      <xdr:spPr bwMode="auto">
        <a:xfrm flipH="1">
          <a:off x="3057525" y="619125"/>
          <a:ext cx="11430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57150</xdr:colOff>
      <xdr:row>3</xdr:row>
      <xdr:rowOff>133350</xdr:rowOff>
    </xdr:from>
    <xdr:to>
      <xdr:col>7</xdr:col>
      <xdr:colOff>238125</xdr:colOff>
      <xdr:row>4</xdr:row>
      <xdr:rowOff>133350</xdr:rowOff>
    </xdr:to>
    <xdr:sp macro="" textlink="">
      <xdr:nvSpPr>
        <xdr:cNvPr id="5138" name="Line 2"/>
        <xdr:cNvSpPr>
          <a:spLocks noChangeShapeType="1"/>
        </xdr:cNvSpPr>
      </xdr:nvSpPr>
      <xdr:spPr bwMode="auto">
        <a:xfrm>
          <a:off x="3990975" y="600075"/>
          <a:ext cx="142875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733425</xdr:colOff>
      <xdr:row>7</xdr:row>
      <xdr:rowOff>9525</xdr:rowOff>
    </xdr:from>
    <xdr:to>
      <xdr:col>4</xdr:col>
      <xdr:colOff>295275</xdr:colOff>
      <xdr:row>8</xdr:row>
      <xdr:rowOff>47625</xdr:rowOff>
    </xdr:to>
    <xdr:sp macro="" textlink="">
      <xdr:nvSpPr>
        <xdr:cNvPr id="5139" name="Line 3"/>
        <xdr:cNvSpPr>
          <a:spLocks noChangeShapeType="1"/>
        </xdr:cNvSpPr>
      </xdr:nvSpPr>
      <xdr:spPr bwMode="auto">
        <a:xfrm flipH="1">
          <a:off x="1762125" y="1076325"/>
          <a:ext cx="6000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695325</xdr:colOff>
      <xdr:row>6</xdr:row>
      <xdr:rowOff>161925</xdr:rowOff>
    </xdr:from>
    <xdr:to>
      <xdr:col>7</xdr:col>
      <xdr:colOff>133350</xdr:colOff>
      <xdr:row>8</xdr:row>
      <xdr:rowOff>38100</xdr:rowOff>
    </xdr:to>
    <xdr:sp macro="" textlink="">
      <xdr:nvSpPr>
        <xdr:cNvPr id="5140" name="Line 4"/>
        <xdr:cNvSpPr>
          <a:spLocks noChangeShapeType="1"/>
        </xdr:cNvSpPr>
      </xdr:nvSpPr>
      <xdr:spPr bwMode="auto">
        <a:xfrm>
          <a:off x="2762250" y="1057275"/>
          <a:ext cx="13049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390525</xdr:colOff>
      <xdr:row>11</xdr:row>
      <xdr:rowOff>28575</xdr:rowOff>
    </xdr:from>
    <xdr:to>
      <xdr:col>2</xdr:col>
      <xdr:colOff>676275</xdr:colOff>
      <xdr:row>12</xdr:row>
      <xdr:rowOff>85725</xdr:rowOff>
    </xdr:to>
    <xdr:sp macro="" textlink="">
      <xdr:nvSpPr>
        <xdr:cNvPr id="5141" name="Line 5"/>
        <xdr:cNvSpPr>
          <a:spLocks noChangeShapeType="1"/>
        </xdr:cNvSpPr>
      </xdr:nvSpPr>
      <xdr:spPr bwMode="auto">
        <a:xfrm flipH="1">
          <a:off x="1419225" y="1628775"/>
          <a:ext cx="28575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142875</xdr:colOff>
      <xdr:row>10</xdr:row>
      <xdr:rowOff>180975</xdr:rowOff>
    </xdr:from>
    <xdr:to>
      <xdr:col>4</xdr:col>
      <xdr:colOff>457200</xdr:colOff>
      <xdr:row>12</xdr:row>
      <xdr:rowOff>104775</xdr:rowOff>
    </xdr:to>
    <xdr:sp macro="" textlink="">
      <xdr:nvSpPr>
        <xdr:cNvPr id="5142" name="Line 6"/>
        <xdr:cNvSpPr>
          <a:spLocks noChangeShapeType="1"/>
        </xdr:cNvSpPr>
      </xdr:nvSpPr>
      <xdr:spPr bwMode="auto">
        <a:xfrm>
          <a:off x="2209800" y="1600200"/>
          <a:ext cx="314325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14</xdr:row>
      <xdr:rowOff>285750</xdr:rowOff>
    </xdr:from>
    <xdr:to>
      <xdr:col>2</xdr:col>
      <xdr:colOff>133350</xdr:colOff>
      <xdr:row>16</xdr:row>
      <xdr:rowOff>85725</xdr:rowOff>
    </xdr:to>
    <xdr:sp macro="" textlink="">
      <xdr:nvSpPr>
        <xdr:cNvPr id="5143" name="Line 7"/>
        <xdr:cNvSpPr>
          <a:spLocks noChangeShapeType="1"/>
        </xdr:cNvSpPr>
      </xdr:nvSpPr>
      <xdr:spPr bwMode="auto">
        <a:xfrm flipH="1">
          <a:off x="866775" y="2152650"/>
          <a:ext cx="295275" cy="247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723900</xdr:colOff>
      <xdr:row>15</xdr:row>
      <xdr:rowOff>0</xdr:rowOff>
    </xdr:from>
    <xdr:to>
      <xdr:col>5</xdr:col>
      <xdr:colOff>276225</xdr:colOff>
      <xdr:row>16</xdr:row>
      <xdr:rowOff>123825</xdr:rowOff>
    </xdr:to>
    <xdr:sp macro="" textlink="">
      <xdr:nvSpPr>
        <xdr:cNvPr id="5144" name="Line 8"/>
        <xdr:cNvSpPr>
          <a:spLocks noChangeShapeType="1"/>
        </xdr:cNvSpPr>
      </xdr:nvSpPr>
      <xdr:spPr bwMode="auto">
        <a:xfrm>
          <a:off x="1752600" y="2152650"/>
          <a:ext cx="1419225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590550</xdr:colOff>
      <xdr:row>19</xdr:row>
      <xdr:rowOff>19050</xdr:rowOff>
    </xdr:from>
    <xdr:to>
      <xdr:col>2</xdr:col>
      <xdr:colOff>19050</xdr:colOff>
      <xdr:row>22</xdr:row>
      <xdr:rowOff>85725</xdr:rowOff>
    </xdr:to>
    <xdr:sp macro="" textlink="">
      <xdr:nvSpPr>
        <xdr:cNvPr id="5145" name="Line 9"/>
        <xdr:cNvSpPr>
          <a:spLocks noChangeShapeType="1"/>
        </xdr:cNvSpPr>
      </xdr:nvSpPr>
      <xdr:spPr bwMode="auto">
        <a:xfrm flipH="1">
          <a:off x="590550" y="2809875"/>
          <a:ext cx="457200" cy="419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847725</xdr:colOff>
      <xdr:row>19</xdr:row>
      <xdr:rowOff>9525</xdr:rowOff>
    </xdr:from>
    <xdr:to>
      <xdr:col>7</xdr:col>
      <xdr:colOff>238125</xdr:colOff>
      <xdr:row>22</xdr:row>
      <xdr:rowOff>47625</xdr:rowOff>
    </xdr:to>
    <xdr:sp macro="" textlink="">
      <xdr:nvSpPr>
        <xdr:cNvPr id="5146" name="Line 10"/>
        <xdr:cNvSpPr>
          <a:spLocks noChangeShapeType="1"/>
        </xdr:cNvSpPr>
      </xdr:nvSpPr>
      <xdr:spPr bwMode="auto">
        <a:xfrm>
          <a:off x="1876425" y="2800350"/>
          <a:ext cx="2257425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485775</xdr:colOff>
      <xdr:row>20</xdr:row>
      <xdr:rowOff>38100</xdr:rowOff>
    </xdr:from>
    <xdr:to>
      <xdr:col>10</xdr:col>
      <xdr:colOff>485775</xdr:colOff>
      <xdr:row>21</xdr:row>
      <xdr:rowOff>85725</xdr:rowOff>
    </xdr:to>
    <xdr:sp macro="" textlink="">
      <xdr:nvSpPr>
        <xdr:cNvPr id="5147" name="Line 11"/>
        <xdr:cNvSpPr>
          <a:spLocks noChangeShapeType="1"/>
        </xdr:cNvSpPr>
      </xdr:nvSpPr>
      <xdr:spPr bwMode="auto">
        <a:xfrm>
          <a:off x="5867400" y="30003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409575</xdr:colOff>
      <xdr:row>20</xdr:row>
      <xdr:rowOff>28575</xdr:rowOff>
    </xdr:from>
    <xdr:to>
      <xdr:col>12</xdr:col>
      <xdr:colOff>409575</xdr:colOff>
      <xdr:row>22</xdr:row>
      <xdr:rowOff>0</xdr:rowOff>
    </xdr:to>
    <xdr:sp macro="" textlink="">
      <xdr:nvSpPr>
        <xdr:cNvPr id="5148" name="Line 12"/>
        <xdr:cNvSpPr>
          <a:spLocks noChangeShapeType="1"/>
        </xdr:cNvSpPr>
      </xdr:nvSpPr>
      <xdr:spPr bwMode="auto">
        <a:xfrm>
          <a:off x="7038975" y="2990850"/>
          <a:ext cx="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419100</xdr:colOff>
      <xdr:row>15</xdr:row>
      <xdr:rowOff>28575</xdr:rowOff>
    </xdr:from>
    <xdr:to>
      <xdr:col>10</xdr:col>
      <xdr:colOff>447675</xdr:colOff>
      <xdr:row>16</xdr:row>
      <xdr:rowOff>104775</xdr:rowOff>
    </xdr:to>
    <xdr:sp macro="" textlink="">
      <xdr:nvSpPr>
        <xdr:cNvPr id="5149" name="Line 13"/>
        <xdr:cNvSpPr>
          <a:spLocks noChangeShapeType="1"/>
        </xdr:cNvSpPr>
      </xdr:nvSpPr>
      <xdr:spPr bwMode="auto">
        <a:xfrm flipH="1">
          <a:off x="5800725" y="2181225"/>
          <a:ext cx="28575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76200</xdr:colOff>
      <xdr:row>15</xdr:row>
      <xdr:rowOff>28575</xdr:rowOff>
    </xdr:from>
    <xdr:to>
      <xdr:col>12</xdr:col>
      <xdr:colOff>352425</xdr:colOff>
      <xdr:row>16</xdr:row>
      <xdr:rowOff>76200</xdr:rowOff>
    </xdr:to>
    <xdr:sp macro="" textlink="">
      <xdr:nvSpPr>
        <xdr:cNvPr id="5150" name="Line 14"/>
        <xdr:cNvSpPr>
          <a:spLocks noChangeShapeType="1"/>
        </xdr:cNvSpPr>
      </xdr:nvSpPr>
      <xdr:spPr bwMode="auto">
        <a:xfrm>
          <a:off x="6419850" y="2181225"/>
          <a:ext cx="56197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361950</xdr:colOff>
      <xdr:row>11</xdr:row>
      <xdr:rowOff>9525</xdr:rowOff>
    </xdr:from>
    <xdr:to>
      <xdr:col>8</xdr:col>
      <xdr:colOff>466725</xdr:colOff>
      <xdr:row>12</xdr:row>
      <xdr:rowOff>57150</xdr:rowOff>
    </xdr:to>
    <xdr:sp macro="" textlink="">
      <xdr:nvSpPr>
        <xdr:cNvPr id="5151" name="Line 15"/>
        <xdr:cNvSpPr>
          <a:spLocks noChangeShapeType="1"/>
        </xdr:cNvSpPr>
      </xdr:nvSpPr>
      <xdr:spPr bwMode="auto">
        <a:xfrm flipH="1">
          <a:off x="4495800" y="1609725"/>
          <a:ext cx="104775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152400</xdr:colOff>
      <xdr:row>10</xdr:row>
      <xdr:rowOff>123825</xdr:rowOff>
    </xdr:from>
    <xdr:to>
      <xdr:col>10</xdr:col>
      <xdr:colOff>295275</xdr:colOff>
      <xdr:row>12</xdr:row>
      <xdr:rowOff>76200</xdr:rowOff>
    </xdr:to>
    <xdr:sp macro="" textlink="">
      <xdr:nvSpPr>
        <xdr:cNvPr id="5152" name="Line 16"/>
        <xdr:cNvSpPr>
          <a:spLocks noChangeShapeType="1"/>
        </xdr:cNvSpPr>
      </xdr:nvSpPr>
      <xdr:spPr bwMode="auto">
        <a:xfrm>
          <a:off x="5248275" y="1562100"/>
          <a:ext cx="42862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tabSelected="1" zoomScale="97" workbookViewId="0">
      <selection activeCell="M26" sqref="M26"/>
    </sheetView>
  </sheetViews>
  <sheetFormatPr defaultRowHeight="11.25" x14ac:dyDescent="0.15"/>
  <cols>
    <col min="1" max="1" width="11.375" style="27" customWidth="1"/>
    <col min="2" max="2" width="2.125" style="27" customWidth="1"/>
    <col min="3" max="3" width="11.5" style="27" customWidth="1"/>
    <col min="4" max="4" width="2.125" style="27" customWidth="1"/>
    <col min="5" max="5" width="11.625" style="27" customWidth="1"/>
    <col min="6" max="6" width="2.875" style="27" customWidth="1"/>
    <col min="7" max="7" width="9.5" style="27" customWidth="1"/>
    <col min="8" max="8" width="2.625" style="27" customWidth="1"/>
    <col min="9" max="9" width="12.625" style="27" customWidth="1"/>
    <col min="10" max="10" width="3.75" style="27" customWidth="1"/>
    <col min="11" max="11" width="12.625" style="27" customWidth="1"/>
    <col min="12" max="12" width="3.75" style="27" customWidth="1"/>
    <col min="13" max="13" width="11.25" style="27" customWidth="1"/>
    <col min="14" max="14" width="4.25" style="27" customWidth="1"/>
    <col min="15" max="15" width="2.375" style="27" hidden="1" customWidth="1"/>
    <col min="16" max="16384" width="9" style="27"/>
  </cols>
  <sheetData>
    <row r="1" spans="1:15" x14ac:dyDescent="0.15">
      <c r="A1" s="52" t="s">
        <v>60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25"/>
      <c r="M1" s="25"/>
      <c r="N1" s="26"/>
      <c r="O1" s="26"/>
    </row>
    <row r="2" spans="1:15" ht="12" x14ac:dyDescent="0.2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26"/>
      <c r="O2" s="26"/>
    </row>
    <row r="3" spans="1:15" ht="12.75" x14ac:dyDescent="0.2">
      <c r="A3" s="38"/>
      <c r="B3" s="38"/>
      <c r="C3" s="53"/>
      <c r="D3" s="39"/>
      <c r="E3" s="54"/>
      <c r="F3" s="55" t="s">
        <v>14</v>
      </c>
      <c r="G3" s="56"/>
      <c r="H3" s="56"/>
      <c r="I3" s="39"/>
      <c r="J3" s="39"/>
      <c r="K3" s="38"/>
      <c r="L3" s="38"/>
      <c r="M3" s="38"/>
      <c r="N3" s="40"/>
      <c r="O3" s="26"/>
    </row>
    <row r="4" spans="1:15" ht="12.75" x14ac:dyDescent="0.2">
      <c r="A4" s="38"/>
      <c r="B4" s="38"/>
      <c r="C4" s="53"/>
      <c r="D4" s="39"/>
      <c r="E4" s="54"/>
      <c r="F4" s="39"/>
      <c r="G4" s="5">
        <f>E7*I8</f>
        <v>1.8988203001501842E-2</v>
      </c>
      <c r="H4" s="39"/>
      <c r="I4" s="39"/>
      <c r="J4" s="39"/>
      <c r="K4" s="38"/>
      <c r="L4" s="38"/>
      <c r="M4" s="38"/>
      <c r="N4" s="40"/>
      <c r="O4" s="26"/>
    </row>
    <row r="5" spans="1:15" ht="8.25" customHeight="1" x14ac:dyDescent="0.2">
      <c r="A5" s="38"/>
      <c r="B5" s="38"/>
      <c r="C5" s="6"/>
      <c r="D5" s="39"/>
      <c r="E5" s="39"/>
      <c r="F5" s="39"/>
      <c r="G5" s="39"/>
      <c r="H5" s="39"/>
      <c r="I5" s="39"/>
      <c r="J5" s="39"/>
      <c r="K5" s="38"/>
      <c r="L5" s="38"/>
      <c r="M5" s="38"/>
      <c r="N5" s="40"/>
      <c r="O5" s="26"/>
    </row>
    <row r="6" spans="1:15" ht="12.75" customHeight="1" x14ac:dyDescent="0.2">
      <c r="A6" s="38"/>
      <c r="B6" s="38"/>
      <c r="C6" s="54" t="s">
        <v>0</v>
      </c>
      <c r="D6" s="39"/>
      <c r="E6" s="4" t="s">
        <v>15</v>
      </c>
      <c r="F6" s="39"/>
      <c r="G6" s="9" t="s">
        <v>16</v>
      </c>
      <c r="H6" s="39"/>
      <c r="I6" s="4" t="s">
        <v>1</v>
      </c>
      <c r="J6" s="7"/>
      <c r="K6" s="38"/>
      <c r="L6" s="38"/>
      <c r="M6" s="38"/>
      <c r="N6" s="40"/>
      <c r="O6" s="26"/>
    </row>
    <row r="7" spans="1:15" ht="13.5" customHeight="1" x14ac:dyDescent="0.2">
      <c r="A7" s="38"/>
      <c r="B7" s="38"/>
      <c r="C7" s="54"/>
      <c r="D7" s="39"/>
      <c r="E7" s="5">
        <f>C11*I11</f>
        <v>1.7473270453208654E-2</v>
      </c>
      <c r="F7" s="39"/>
      <c r="G7" s="39"/>
      <c r="H7" s="39"/>
      <c r="I7" s="41" t="s">
        <v>17</v>
      </c>
      <c r="J7" s="7"/>
      <c r="K7" s="38"/>
      <c r="L7" s="38"/>
      <c r="M7" s="38"/>
      <c r="N7" s="40"/>
      <c r="O7" s="26"/>
    </row>
    <row r="8" spans="1:15" ht="12" customHeight="1" x14ac:dyDescent="0.2">
      <c r="A8" s="38"/>
      <c r="B8" s="38"/>
      <c r="C8" s="8"/>
      <c r="D8" s="42"/>
      <c r="E8" s="8"/>
      <c r="F8" s="42"/>
      <c r="G8" s="8"/>
      <c r="H8" s="39"/>
      <c r="I8" s="51">
        <v>1.0867</v>
      </c>
      <c r="J8" s="39"/>
      <c r="K8" s="38"/>
      <c r="L8" s="38"/>
      <c r="M8" s="38"/>
      <c r="N8" s="40"/>
      <c r="O8" s="26"/>
    </row>
    <row r="9" spans="1:15" ht="5.25" customHeight="1" x14ac:dyDescent="0.2">
      <c r="A9" s="38"/>
      <c r="B9" s="38"/>
      <c r="C9" s="6"/>
      <c r="D9" s="39"/>
      <c r="E9" s="39"/>
      <c r="F9" s="39"/>
      <c r="G9" s="39"/>
      <c r="H9" s="39"/>
      <c r="I9" s="39"/>
      <c r="J9" s="39"/>
      <c r="K9" s="38"/>
      <c r="L9" s="38"/>
      <c r="M9" s="38"/>
      <c r="N9" s="40"/>
      <c r="O9" s="26"/>
    </row>
    <row r="10" spans="1:15" ht="12" customHeight="1" x14ac:dyDescent="0.2">
      <c r="A10" s="38"/>
      <c r="B10" s="38"/>
      <c r="C10" s="55" t="s">
        <v>18</v>
      </c>
      <c r="D10" s="56"/>
      <c r="E10" s="56"/>
      <c r="F10" s="43"/>
      <c r="G10" s="9" t="s">
        <v>16</v>
      </c>
      <c r="H10" s="43"/>
      <c r="I10" s="4" t="s">
        <v>2</v>
      </c>
      <c r="J10" s="44"/>
      <c r="K10" s="38"/>
      <c r="L10" s="38"/>
      <c r="M10" s="38"/>
      <c r="N10" s="40"/>
      <c r="O10" s="26"/>
    </row>
    <row r="11" spans="1:15" ht="12.75" customHeight="1" x14ac:dyDescent="0.2">
      <c r="A11" s="38"/>
      <c r="B11" s="38"/>
      <c r="C11" s="57">
        <f>C15/E15</f>
        <v>2.5091663515004803E-2</v>
      </c>
      <c r="D11" s="57"/>
      <c r="E11" s="57"/>
      <c r="F11" s="43"/>
      <c r="G11" s="43"/>
      <c r="H11" s="43"/>
      <c r="I11" s="58">
        <f>I15/K15</f>
        <v>0.69637752167207434</v>
      </c>
      <c r="J11" s="58"/>
      <c r="K11" s="1"/>
      <c r="L11" s="38"/>
      <c r="M11" s="38"/>
      <c r="N11" s="40"/>
      <c r="O11" s="26"/>
    </row>
    <row r="12" spans="1:15" ht="9" customHeight="1" x14ac:dyDescent="0.2">
      <c r="A12" s="38"/>
      <c r="B12" s="38"/>
      <c r="C12" s="3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40"/>
      <c r="O12" s="26"/>
    </row>
    <row r="13" spans="1:15" ht="8.25" customHeight="1" x14ac:dyDescent="0.2">
      <c r="A13" s="38"/>
      <c r="B13" s="38"/>
      <c r="C13" s="3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40"/>
      <c r="O13" s="26"/>
    </row>
    <row r="14" spans="1:15" ht="13.5" customHeight="1" x14ac:dyDescent="0.2">
      <c r="A14" s="38"/>
      <c r="B14" s="38"/>
      <c r="C14" s="2" t="s">
        <v>3</v>
      </c>
      <c r="D14" s="1" t="s">
        <v>19</v>
      </c>
      <c r="E14" s="2" t="s">
        <v>20</v>
      </c>
      <c r="F14" s="38"/>
      <c r="G14" s="38"/>
      <c r="H14" s="38"/>
      <c r="I14" s="2" t="s">
        <v>20</v>
      </c>
      <c r="J14" s="1" t="s">
        <v>19</v>
      </c>
      <c r="K14" s="2" t="s">
        <v>21</v>
      </c>
      <c r="L14" s="38"/>
      <c r="M14" s="38"/>
      <c r="N14" s="40"/>
      <c r="O14" s="26"/>
    </row>
    <row r="15" spans="1:15" ht="12.75" x14ac:dyDescent="0.2">
      <c r="A15" s="45"/>
      <c r="B15" s="45"/>
      <c r="C15" s="10">
        <f>A19-C19+E19-G19</f>
        <v>10477091.730000012</v>
      </c>
      <c r="D15" s="45"/>
      <c r="E15" s="10">
        <f>A19</f>
        <v>417552695.29000002</v>
      </c>
      <c r="F15" s="45"/>
      <c r="G15" s="45"/>
      <c r="H15" s="45"/>
      <c r="I15" s="10">
        <f>A19</f>
        <v>417552695.29000002</v>
      </c>
      <c r="J15" s="45"/>
      <c r="K15" s="11">
        <f>(K19+M19+K20+M20)/2</f>
        <v>599606797.02499998</v>
      </c>
      <c r="L15" s="10"/>
      <c r="M15" s="10"/>
      <c r="N15" s="46"/>
      <c r="O15" s="26"/>
    </row>
    <row r="16" spans="1:15" ht="12.75" x14ac:dyDescent="0.2">
      <c r="A16" s="45"/>
      <c r="B16" s="45"/>
      <c r="C16" s="12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6"/>
      <c r="O16" s="26"/>
    </row>
    <row r="17" spans="1:15" ht="9.75" customHeight="1" x14ac:dyDescent="0.2">
      <c r="A17" s="45"/>
      <c r="B17" s="45"/>
      <c r="C17" s="12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6"/>
      <c r="O17" s="26"/>
    </row>
    <row r="18" spans="1:15" ht="12" customHeight="1" x14ac:dyDescent="0.2">
      <c r="A18" s="13" t="s">
        <v>20</v>
      </c>
      <c r="B18" s="47" t="s">
        <v>22</v>
      </c>
      <c r="C18" s="13" t="s">
        <v>23</v>
      </c>
      <c r="D18" s="16" t="s">
        <v>4</v>
      </c>
      <c r="E18" s="13" t="s">
        <v>24</v>
      </c>
      <c r="F18" s="14" t="s">
        <v>22</v>
      </c>
      <c r="G18" s="13" t="s">
        <v>25</v>
      </c>
      <c r="H18" s="48"/>
      <c r="I18" s="45"/>
      <c r="J18" s="16"/>
      <c r="K18" s="13" t="s">
        <v>5</v>
      </c>
      <c r="L18" s="14" t="s">
        <v>26</v>
      </c>
      <c r="M18" s="13" t="s">
        <v>27</v>
      </c>
      <c r="N18" s="46"/>
      <c r="O18" s="26"/>
    </row>
    <row r="19" spans="1:15" ht="15.75" customHeight="1" x14ac:dyDescent="0.2">
      <c r="A19" s="46">
        <v>417552695.29000002</v>
      </c>
      <c r="B19" s="16"/>
      <c r="C19" s="10">
        <f>A25+C25+E25+G25+I25</f>
        <v>397793914.30000001</v>
      </c>
      <c r="D19" s="16"/>
      <c r="E19" s="10">
        <v>-6707466.3799999999</v>
      </c>
      <c r="F19" s="16"/>
      <c r="G19" s="10">
        <v>2574222.88</v>
      </c>
      <c r="H19" s="48"/>
      <c r="I19" s="45"/>
      <c r="J19" s="36" t="s">
        <v>12</v>
      </c>
      <c r="K19" s="20">
        <f>K24+K27+K30+K33+K36</f>
        <v>518529757.57999998</v>
      </c>
      <c r="L19" s="36" t="s">
        <v>12</v>
      </c>
      <c r="M19" s="20">
        <f>M24+M27+M30+M33</f>
        <v>104650847.26000001</v>
      </c>
      <c r="N19" s="24"/>
      <c r="O19" s="26"/>
    </row>
    <row r="20" spans="1:15" ht="13.5" customHeight="1" x14ac:dyDescent="0.2">
      <c r="A20" s="45"/>
      <c r="B20" s="45"/>
      <c r="C20" s="12"/>
      <c r="D20" s="45"/>
      <c r="E20" s="45"/>
      <c r="F20" s="45"/>
      <c r="G20" s="45"/>
      <c r="H20" s="45"/>
      <c r="I20" s="45"/>
      <c r="J20" s="36" t="s">
        <v>13</v>
      </c>
      <c r="K20" s="20">
        <f>K25+K28+K31+K34+K37</f>
        <v>472348482.10000002</v>
      </c>
      <c r="L20" s="36" t="s">
        <v>13</v>
      </c>
      <c r="M20" s="20">
        <f>M25+M28+M31+M34</f>
        <v>103684507.11</v>
      </c>
      <c r="N20" s="24"/>
      <c r="O20" s="26"/>
    </row>
    <row r="21" spans="1:15" ht="9" customHeight="1" x14ac:dyDescent="0.2">
      <c r="A21" s="45"/>
      <c r="B21" s="45"/>
      <c r="C21" s="18"/>
      <c r="D21" s="18"/>
      <c r="E21" s="18"/>
      <c r="F21" s="18"/>
      <c r="G21" s="18"/>
      <c r="H21" s="18"/>
      <c r="I21" s="18"/>
      <c r="J21" s="31"/>
      <c r="K21" s="49"/>
      <c r="L21" s="29"/>
      <c r="M21" s="49"/>
      <c r="N21" s="24"/>
      <c r="O21" s="26"/>
    </row>
    <row r="22" spans="1:15" ht="5.25" customHeight="1" x14ac:dyDescent="0.2">
      <c r="A22" s="45"/>
      <c r="B22" s="45"/>
      <c r="C22" s="45"/>
      <c r="D22" s="45"/>
      <c r="E22" s="45"/>
      <c r="F22" s="45"/>
      <c r="G22" s="45"/>
      <c r="H22" s="45"/>
      <c r="I22" s="45"/>
      <c r="J22" s="28"/>
      <c r="K22" s="17"/>
      <c r="L22" s="30"/>
      <c r="M22" s="49"/>
      <c r="N22" s="24"/>
      <c r="O22" s="26"/>
    </row>
    <row r="23" spans="1:15" ht="12.75" customHeight="1" x14ac:dyDescent="0.2">
      <c r="A23" s="45"/>
      <c r="B23" s="45"/>
      <c r="C23" s="45"/>
      <c r="D23" s="45"/>
      <c r="E23" s="45"/>
      <c r="F23" s="45"/>
      <c r="G23" s="45"/>
      <c r="H23" s="45"/>
      <c r="I23" s="45"/>
      <c r="J23" s="28"/>
      <c r="K23" s="19" t="s">
        <v>7</v>
      </c>
      <c r="L23" s="30"/>
      <c r="M23" s="19" t="s">
        <v>28</v>
      </c>
      <c r="N23" s="24"/>
      <c r="O23" s="26"/>
    </row>
    <row r="24" spans="1:15" ht="12.75" customHeight="1" x14ac:dyDescent="0.2">
      <c r="A24" s="13" t="s">
        <v>29</v>
      </c>
      <c r="B24" s="16" t="s">
        <v>4</v>
      </c>
      <c r="C24" s="13" t="s">
        <v>30</v>
      </c>
      <c r="D24" s="16" t="s">
        <v>4</v>
      </c>
      <c r="E24" s="13" t="s">
        <v>31</v>
      </c>
      <c r="F24" s="16" t="s">
        <v>4</v>
      </c>
      <c r="G24" s="13" t="s">
        <v>6</v>
      </c>
      <c r="H24" s="16" t="s">
        <v>4</v>
      </c>
      <c r="I24" s="13" t="s">
        <v>32</v>
      </c>
      <c r="J24" s="36" t="s">
        <v>12</v>
      </c>
      <c r="K24" s="20">
        <v>299107304.43000001</v>
      </c>
      <c r="L24" s="36" t="s">
        <v>12</v>
      </c>
      <c r="M24" s="20">
        <v>18292843.34</v>
      </c>
      <c r="N24" s="24"/>
      <c r="O24" s="26"/>
    </row>
    <row r="25" spans="1:15" ht="14.25" customHeight="1" x14ac:dyDescent="0.2">
      <c r="A25" s="10">
        <v>363085758</v>
      </c>
      <c r="B25" s="45"/>
      <c r="C25" s="10">
        <v>9080333.6099999994</v>
      </c>
      <c r="D25" s="50"/>
      <c r="E25" s="10">
        <v>25508020.100000001</v>
      </c>
      <c r="F25" s="21"/>
      <c r="G25" s="10">
        <v>-360864.61</v>
      </c>
      <c r="H25" s="21"/>
      <c r="I25" s="22">
        <v>480667.2</v>
      </c>
      <c r="J25" s="36" t="s">
        <v>13</v>
      </c>
      <c r="K25" s="20">
        <v>311706593.76999998</v>
      </c>
      <c r="L25" s="36" t="s">
        <v>13</v>
      </c>
      <c r="M25" s="20">
        <v>20007388.59</v>
      </c>
      <c r="N25" s="24"/>
      <c r="O25" s="26"/>
    </row>
    <row r="26" spans="1:15" ht="12.75" x14ac:dyDescent="0.2">
      <c r="A26" s="45"/>
      <c r="B26" s="45"/>
      <c r="C26" s="18"/>
      <c r="D26" s="45"/>
      <c r="E26" s="21"/>
      <c r="F26" s="50"/>
      <c r="G26" s="50"/>
      <c r="H26" s="21"/>
      <c r="I26" s="45"/>
      <c r="J26" s="28"/>
      <c r="K26" s="19" t="s">
        <v>33</v>
      </c>
      <c r="L26" s="30"/>
      <c r="M26" s="19" t="s">
        <v>10</v>
      </c>
      <c r="N26" s="24"/>
      <c r="O26" s="26"/>
    </row>
    <row r="27" spans="1:15" ht="12.75" customHeight="1" x14ac:dyDescent="0.2">
      <c r="A27" s="45"/>
      <c r="B27" s="45"/>
      <c r="C27" s="18"/>
      <c r="D27" s="45"/>
      <c r="E27" s="21"/>
      <c r="F27" s="50"/>
      <c r="G27" s="50"/>
      <c r="H27" s="21"/>
      <c r="I27" s="45"/>
      <c r="J27" s="36" t="s">
        <v>12</v>
      </c>
      <c r="K27" s="20">
        <v>30500841.010000002</v>
      </c>
      <c r="L27" s="36" t="s">
        <v>12</v>
      </c>
      <c r="M27" s="20">
        <v>65221166.130000003</v>
      </c>
      <c r="N27" s="24"/>
      <c r="O27" s="26"/>
    </row>
    <row r="28" spans="1:15" ht="15" customHeight="1" x14ac:dyDescent="0.2">
      <c r="A28" s="45"/>
      <c r="B28" s="45"/>
      <c r="C28" s="18"/>
      <c r="D28" s="45"/>
      <c r="E28" s="21"/>
      <c r="F28" s="50"/>
      <c r="G28" s="50"/>
      <c r="H28" s="21"/>
      <c r="I28" s="45"/>
      <c r="J28" s="36" t="s">
        <v>13</v>
      </c>
      <c r="K28" s="20">
        <v>14623030.66</v>
      </c>
      <c r="L28" s="36" t="s">
        <v>13</v>
      </c>
      <c r="M28" s="20">
        <v>60262525.049999997</v>
      </c>
      <c r="N28" s="24"/>
      <c r="O28" s="26"/>
    </row>
    <row r="29" spans="1:15" ht="12.75" x14ac:dyDescent="0.2">
      <c r="A29" s="45"/>
      <c r="B29" s="45"/>
      <c r="C29" s="18"/>
      <c r="D29" s="45"/>
      <c r="E29" s="21"/>
      <c r="F29" s="50"/>
      <c r="G29" s="50"/>
      <c r="H29" s="21"/>
      <c r="I29" s="45"/>
      <c r="J29" s="32"/>
      <c r="K29" s="19" t="s">
        <v>8</v>
      </c>
      <c r="L29" s="30"/>
      <c r="M29" s="19" t="s">
        <v>11</v>
      </c>
      <c r="N29" s="24"/>
      <c r="O29" s="26"/>
    </row>
    <row r="30" spans="1:15" ht="13.5" customHeight="1" x14ac:dyDescent="0.2">
      <c r="A30" s="45"/>
      <c r="B30" s="45"/>
      <c r="C30" s="18"/>
      <c r="D30" s="23"/>
      <c r="E30" s="23"/>
      <c r="F30" s="23"/>
      <c r="G30" s="50"/>
      <c r="H30" s="21"/>
      <c r="I30" s="45"/>
      <c r="J30" s="36" t="s">
        <v>12</v>
      </c>
      <c r="K30" s="20">
        <v>97577287.709999993</v>
      </c>
      <c r="L30" s="36" t="s">
        <v>12</v>
      </c>
      <c r="M30" s="20">
        <v>19390331.899999999</v>
      </c>
      <c r="N30" s="24"/>
      <c r="O30" s="26"/>
    </row>
    <row r="31" spans="1:15" ht="15" customHeight="1" x14ac:dyDescent="0.2">
      <c r="A31" s="45"/>
      <c r="B31" s="45"/>
      <c r="C31" s="18"/>
      <c r="D31" s="23"/>
      <c r="E31" s="23"/>
      <c r="F31" s="23"/>
      <c r="G31" s="50"/>
      <c r="H31" s="21"/>
      <c r="I31" s="45"/>
      <c r="J31" s="36" t="s">
        <v>13</v>
      </c>
      <c r="K31" s="20">
        <v>87644062.540000007</v>
      </c>
      <c r="L31" s="36" t="s">
        <v>13</v>
      </c>
      <c r="M31" s="20">
        <v>19031129.059999999</v>
      </c>
      <c r="N31" s="24"/>
      <c r="O31" s="26"/>
    </row>
    <row r="32" spans="1:15" ht="12.75" x14ac:dyDescent="0.2">
      <c r="A32" s="45"/>
      <c r="B32" s="45"/>
      <c r="C32" s="45"/>
      <c r="D32" s="45"/>
      <c r="E32" s="45"/>
      <c r="F32" s="45"/>
      <c r="G32" s="45"/>
      <c r="H32" s="45"/>
      <c r="I32" s="45"/>
      <c r="J32" s="28"/>
      <c r="K32" s="19" t="s">
        <v>9</v>
      </c>
      <c r="L32" s="30"/>
      <c r="M32" s="19" t="s">
        <v>34</v>
      </c>
      <c r="N32" s="24"/>
      <c r="O32" s="26"/>
    </row>
    <row r="33" spans="1:15" ht="13.5" customHeight="1" x14ac:dyDescent="0.2">
      <c r="A33" s="46"/>
      <c r="B33" s="46"/>
      <c r="C33" s="46"/>
      <c r="D33" s="46"/>
      <c r="E33" s="46"/>
      <c r="F33" s="46"/>
      <c r="G33" s="46"/>
      <c r="H33" s="46"/>
      <c r="I33" s="46"/>
      <c r="J33" s="36" t="s">
        <v>12</v>
      </c>
      <c r="K33" s="20">
        <v>84774282.980000004</v>
      </c>
      <c r="L33" s="36" t="s">
        <v>12</v>
      </c>
      <c r="M33" s="20">
        <v>1746505.89</v>
      </c>
      <c r="N33" s="24"/>
      <c r="O33" s="26"/>
    </row>
    <row r="34" spans="1:15" ht="14.25" customHeight="1" x14ac:dyDescent="0.2">
      <c r="A34" s="46"/>
      <c r="B34" s="46"/>
      <c r="C34" s="46"/>
      <c r="D34" s="46"/>
      <c r="E34" s="46"/>
      <c r="F34" s="46"/>
      <c r="G34" s="46"/>
      <c r="H34" s="46"/>
      <c r="I34" s="46"/>
      <c r="J34" s="36" t="s">
        <v>13</v>
      </c>
      <c r="K34" s="20">
        <v>52951470.409999996</v>
      </c>
      <c r="L34" s="36" t="s">
        <v>13</v>
      </c>
      <c r="M34" s="61">
        <v>4383464.41</v>
      </c>
      <c r="N34" s="62"/>
      <c r="O34" s="26"/>
    </row>
    <row r="35" spans="1:15" ht="12" customHeight="1" x14ac:dyDescent="0.2">
      <c r="A35" s="46"/>
      <c r="B35" s="46"/>
      <c r="C35" s="46"/>
      <c r="D35" s="46"/>
      <c r="E35" s="46"/>
      <c r="F35" s="46"/>
      <c r="G35" s="46"/>
      <c r="H35" s="46"/>
      <c r="I35" s="46"/>
      <c r="J35" s="15"/>
      <c r="K35" s="19" t="s">
        <v>34</v>
      </c>
      <c r="L35" s="24"/>
      <c r="M35" s="49"/>
      <c r="N35" s="24"/>
      <c r="O35" s="26"/>
    </row>
    <row r="36" spans="1:15" ht="12.75" x14ac:dyDescent="0.2">
      <c r="A36" s="46"/>
      <c r="B36" s="46"/>
      <c r="C36" s="46"/>
      <c r="D36" s="46"/>
      <c r="E36" s="46"/>
      <c r="F36" s="46"/>
      <c r="G36" s="46"/>
      <c r="H36" s="46"/>
      <c r="I36" s="46"/>
      <c r="J36" s="36" t="s">
        <v>12</v>
      </c>
      <c r="K36" s="24">
        <v>6570041.4500000002</v>
      </c>
      <c r="L36" s="24"/>
      <c r="M36" s="49"/>
      <c r="N36" s="24"/>
      <c r="O36" s="26"/>
    </row>
    <row r="37" spans="1:15" ht="12" customHeight="1" x14ac:dyDescent="0.2">
      <c r="A37" s="46"/>
      <c r="B37" s="46"/>
      <c r="C37" s="46"/>
      <c r="D37" s="46"/>
      <c r="E37" s="46"/>
      <c r="F37" s="46"/>
      <c r="G37" s="46"/>
      <c r="H37" s="46"/>
      <c r="I37" s="46"/>
      <c r="J37" s="36" t="s">
        <v>13</v>
      </c>
      <c r="K37" s="20">
        <v>5423324.7199999997</v>
      </c>
      <c r="L37" s="24"/>
      <c r="M37" s="49"/>
      <c r="N37" s="24"/>
      <c r="O37" s="26"/>
    </row>
    <row r="38" spans="1:15" x14ac:dyDescent="0.1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33"/>
      <c r="L38" s="34"/>
      <c r="M38" s="35"/>
      <c r="N38" s="26"/>
      <c r="O38" s="26"/>
    </row>
    <row r="39" spans="1:15" x14ac:dyDescent="0.15">
      <c r="A39" s="59" t="s">
        <v>59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</row>
    <row r="40" spans="1:15" x14ac:dyDescent="0.15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</row>
    <row r="41" spans="1:15" x14ac:dyDescent="0.15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</row>
    <row r="42" spans="1:15" x14ac:dyDescent="0.15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</row>
    <row r="43" spans="1:15" x14ac:dyDescent="0.15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</row>
    <row r="44" spans="1:15" x14ac:dyDescent="0.15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</row>
    <row r="45" spans="1:15" x14ac:dyDescent="0.15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</row>
    <row r="46" spans="1:15" x14ac:dyDescent="0.15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</row>
    <row r="47" spans="1:15" x14ac:dyDescent="0.15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</row>
    <row r="48" spans="1:15" x14ac:dyDescent="0.15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</row>
    <row r="49" spans="1:15" x14ac:dyDescent="0.15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</row>
    <row r="50" spans="1:15" x14ac:dyDescent="0.15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</row>
    <row r="51" spans="1:15" x14ac:dyDescent="0.15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</row>
    <row r="52" spans="1:15" x14ac:dyDescent="0.15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</row>
    <row r="53" spans="1:15" x14ac:dyDescent="0.15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</row>
    <row r="54" spans="1:15" x14ac:dyDescent="0.15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</row>
    <row r="55" spans="1:15" x14ac:dyDescent="0.15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</row>
    <row r="56" spans="1:15" x14ac:dyDescent="0.15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</row>
    <row r="57" spans="1:15" x14ac:dyDescent="0.15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</row>
    <row r="58" spans="1:15" x14ac:dyDescent="0.15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</row>
    <row r="59" spans="1:15" x14ac:dyDescent="0.15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</row>
    <row r="60" spans="1:15" x14ac:dyDescent="0.15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</row>
    <row r="61" spans="1:15" x14ac:dyDescent="0.15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</row>
    <row r="62" spans="1:15" x14ac:dyDescent="0.15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</row>
  </sheetData>
  <mergeCells count="11">
    <mergeCell ref="A39:O39"/>
    <mergeCell ref="A40:O62"/>
    <mergeCell ref="M34:N34"/>
    <mergeCell ref="C6:C7"/>
    <mergeCell ref="C10:E10"/>
    <mergeCell ref="A1:K1"/>
    <mergeCell ref="C3:C4"/>
    <mergeCell ref="E3:E4"/>
    <mergeCell ref="F3:H3"/>
    <mergeCell ref="C11:E11"/>
    <mergeCell ref="I11:J11"/>
  </mergeCells>
  <phoneticPr fontId="6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topLeftCell="A17" zoomScale="97" workbookViewId="0">
      <selection sqref="A1:K1"/>
    </sheetView>
  </sheetViews>
  <sheetFormatPr defaultRowHeight="11.25" x14ac:dyDescent="0.15"/>
  <cols>
    <col min="1" max="1" width="11.375" style="27" customWidth="1"/>
    <col min="2" max="2" width="2.125" style="27" customWidth="1"/>
    <col min="3" max="3" width="11.5" style="27" customWidth="1"/>
    <col min="4" max="4" width="2.125" style="27" customWidth="1"/>
    <col min="5" max="5" width="11.625" style="27" customWidth="1"/>
    <col min="6" max="6" width="2.875" style="27" customWidth="1"/>
    <col min="7" max="7" width="10" style="27" customWidth="1"/>
    <col min="8" max="8" width="2.625" style="27" customWidth="1"/>
    <col min="9" max="9" width="12.625" style="27" customWidth="1"/>
    <col min="10" max="10" width="3.75" style="27" customWidth="1"/>
    <col min="11" max="11" width="12.625" style="27" customWidth="1"/>
    <col min="12" max="12" width="3.75" style="27" customWidth="1"/>
    <col min="13" max="13" width="11.25" style="27" customWidth="1"/>
    <col min="14" max="14" width="4.25" style="27" customWidth="1"/>
    <col min="15" max="15" width="2.375" style="27" hidden="1" customWidth="1"/>
    <col min="16" max="16384" width="9" style="27"/>
  </cols>
  <sheetData>
    <row r="1" spans="1:15" ht="12" x14ac:dyDescent="0.15">
      <c r="A1" s="63" t="s">
        <v>60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25"/>
      <c r="M1" s="25"/>
      <c r="N1" s="26"/>
      <c r="O1" s="26"/>
    </row>
    <row r="2" spans="1:15" ht="12" x14ac:dyDescent="0.2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26"/>
      <c r="O2" s="26"/>
    </row>
    <row r="3" spans="1:15" ht="12.75" x14ac:dyDescent="0.2">
      <c r="A3" s="38"/>
      <c r="B3" s="38"/>
      <c r="C3" s="53"/>
      <c r="D3" s="39"/>
      <c r="E3" s="54"/>
      <c r="F3" s="55" t="s">
        <v>35</v>
      </c>
      <c r="G3" s="56"/>
      <c r="H3" s="56"/>
      <c r="I3" s="39"/>
      <c r="J3" s="39"/>
      <c r="K3" s="38"/>
      <c r="L3" s="38"/>
      <c r="M3" s="38"/>
      <c r="N3" s="40"/>
      <c r="O3" s="26"/>
    </row>
    <row r="4" spans="1:15" ht="12.75" x14ac:dyDescent="0.2">
      <c r="A4" s="38"/>
      <c r="B4" s="38"/>
      <c r="C4" s="53"/>
      <c r="D4" s="39"/>
      <c r="E4" s="54"/>
      <c r="F4" s="39"/>
      <c r="G4" s="5">
        <f>E7*I8</f>
        <v>5.61461221894499E-2</v>
      </c>
      <c r="H4" s="39"/>
      <c r="I4" s="39"/>
      <c r="J4" s="39"/>
      <c r="K4" s="38"/>
      <c r="L4" s="38"/>
      <c r="M4" s="38"/>
      <c r="N4" s="40"/>
      <c r="O4" s="26"/>
    </row>
    <row r="5" spans="1:15" ht="8.25" customHeight="1" x14ac:dyDescent="0.2">
      <c r="A5" s="38"/>
      <c r="B5" s="38"/>
      <c r="C5" s="6"/>
      <c r="D5" s="39"/>
      <c r="E5" s="39"/>
      <c r="F5" s="39"/>
      <c r="G5" s="39"/>
      <c r="H5" s="39"/>
      <c r="I5" s="39"/>
      <c r="J5" s="39"/>
      <c r="K5" s="38"/>
      <c r="L5" s="38"/>
      <c r="M5" s="38"/>
      <c r="N5" s="40"/>
      <c r="O5" s="26"/>
    </row>
    <row r="6" spans="1:15" ht="12.75" customHeight="1" x14ac:dyDescent="0.2">
      <c r="A6" s="38"/>
      <c r="B6" s="38"/>
      <c r="C6" s="54" t="s">
        <v>0</v>
      </c>
      <c r="D6" s="39"/>
      <c r="E6" s="4" t="s">
        <v>36</v>
      </c>
      <c r="F6" s="39"/>
      <c r="G6" s="9" t="s">
        <v>37</v>
      </c>
      <c r="H6" s="39"/>
      <c r="I6" s="4" t="s">
        <v>1</v>
      </c>
      <c r="J6" s="7"/>
      <c r="K6" s="38"/>
      <c r="L6" s="38"/>
      <c r="M6" s="38"/>
      <c r="N6" s="40"/>
      <c r="O6" s="26"/>
    </row>
    <row r="7" spans="1:15" ht="13.5" customHeight="1" x14ac:dyDescent="0.2">
      <c r="A7" s="38"/>
      <c r="B7" s="38"/>
      <c r="C7" s="54"/>
      <c r="D7" s="39"/>
      <c r="E7" s="5">
        <f>C11*I11</f>
        <v>5.1331250858886353E-2</v>
      </c>
      <c r="F7" s="39"/>
      <c r="G7" s="39"/>
      <c r="H7" s="39"/>
      <c r="I7" s="41" t="s">
        <v>38</v>
      </c>
      <c r="J7" s="7"/>
      <c r="K7" s="38"/>
      <c r="L7" s="38"/>
      <c r="M7" s="38"/>
      <c r="N7" s="40"/>
      <c r="O7" s="26"/>
    </row>
    <row r="8" spans="1:15" ht="12" customHeight="1" x14ac:dyDescent="0.2">
      <c r="A8" s="38"/>
      <c r="B8" s="38"/>
      <c r="C8" s="8"/>
      <c r="D8" s="42"/>
      <c r="E8" s="8"/>
      <c r="F8" s="42"/>
      <c r="G8" s="8"/>
      <c r="H8" s="39"/>
      <c r="I8" s="51">
        <v>1.0938000000000001</v>
      </c>
      <c r="J8" s="39"/>
      <c r="K8" s="38"/>
      <c r="L8" s="38"/>
      <c r="M8" s="38"/>
      <c r="N8" s="40"/>
      <c r="O8" s="26"/>
    </row>
    <row r="9" spans="1:15" ht="5.25" customHeight="1" x14ac:dyDescent="0.2">
      <c r="A9" s="38"/>
      <c r="B9" s="38"/>
      <c r="C9" s="6"/>
      <c r="D9" s="39"/>
      <c r="E9" s="39"/>
      <c r="F9" s="39"/>
      <c r="G9" s="39"/>
      <c r="H9" s="39"/>
      <c r="I9" s="39"/>
      <c r="J9" s="39"/>
      <c r="K9" s="38"/>
      <c r="L9" s="38"/>
      <c r="M9" s="38"/>
      <c r="N9" s="40"/>
      <c r="O9" s="26"/>
    </row>
    <row r="10" spans="1:15" ht="12" customHeight="1" x14ac:dyDescent="0.2">
      <c r="A10" s="38"/>
      <c r="B10" s="38"/>
      <c r="C10" s="55" t="s">
        <v>39</v>
      </c>
      <c r="D10" s="56"/>
      <c r="E10" s="56"/>
      <c r="F10" s="43"/>
      <c r="G10" s="9" t="s">
        <v>37</v>
      </c>
      <c r="H10" s="43"/>
      <c r="I10" s="4" t="s">
        <v>2</v>
      </c>
      <c r="J10" s="44"/>
      <c r="K10" s="38"/>
      <c r="L10" s="38"/>
      <c r="M10" s="38"/>
      <c r="N10" s="40"/>
      <c r="O10" s="26"/>
    </row>
    <row r="11" spans="1:15" ht="12.75" customHeight="1" x14ac:dyDescent="0.2">
      <c r="A11" s="38"/>
      <c r="B11" s="38"/>
      <c r="C11" s="57">
        <f>C15/E15</f>
        <v>8.3058777065861483E-2</v>
      </c>
      <c r="D11" s="57"/>
      <c r="E11" s="57"/>
      <c r="F11" s="43"/>
      <c r="G11" s="43"/>
      <c r="H11" s="43"/>
      <c r="I11" s="58">
        <f>I15/K15</f>
        <v>0.61801115634273329</v>
      </c>
      <c r="J11" s="58"/>
      <c r="K11" s="1"/>
      <c r="L11" s="38"/>
      <c r="M11" s="38"/>
      <c r="N11" s="40"/>
      <c r="O11" s="26"/>
    </row>
    <row r="12" spans="1:15" ht="9" customHeight="1" x14ac:dyDescent="0.2">
      <c r="A12" s="38"/>
      <c r="B12" s="38"/>
      <c r="C12" s="3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40"/>
      <c r="O12" s="26"/>
    </row>
    <row r="13" spans="1:15" ht="8.25" customHeight="1" x14ac:dyDescent="0.2">
      <c r="A13" s="38"/>
      <c r="B13" s="38"/>
      <c r="C13" s="3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40"/>
      <c r="O13" s="26"/>
    </row>
    <row r="14" spans="1:15" ht="13.5" customHeight="1" x14ac:dyDescent="0.2">
      <c r="A14" s="38"/>
      <c r="B14" s="38"/>
      <c r="C14" s="2" t="s">
        <v>3</v>
      </c>
      <c r="D14" s="1" t="s">
        <v>40</v>
      </c>
      <c r="E14" s="2" t="s">
        <v>41</v>
      </c>
      <c r="F14" s="38"/>
      <c r="G14" s="38"/>
      <c r="H14" s="38"/>
      <c r="I14" s="2" t="s">
        <v>41</v>
      </c>
      <c r="J14" s="1" t="s">
        <v>40</v>
      </c>
      <c r="K14" s="2" t="s">
        <v>42</v>
      </c>
      <c r="L14" s="38"/>
      <c r="M14" s="38"/>
      <c r="N14" s="40"/>
      <c r="O14" s="26"/>
    </row>
    <row r="15" spans="1:15" ht="12.75" x14ac:dyDescent="0.2">
      <c r="A15" s="45"/>
      <c r="B15" s="45"/>
      <c r="C15" s="10">
        <f>A19-C19+E19-G19</f>
        <v>33498514.819999918</v>
      </c>
      <c r="D15" s="45"/>
      <c r="E15" s="10">
        <f>A19</f>
        <v>403310956.44999999</v>
      </c>
      <c r="F15" s="45"/>
      <c r="G15" s="45"/>
      <c r="H15" s="45"/>
      <c r="I15" s="10">
        <f>A19</f>
        <v>403310956.44999999</v>
      </c>
      <c r="J15" s="45"/>
      <c r="K15" s="11">
        <f>(K19+M19+K20+M20)/2</f>
        <v>652594944.78499997</v>
      </c>
      <c r="L15" s="10"/>
      <c r="M15" s="10"/>
      <c r="N15" s="46"/>
      <c r="O15" s="26"/>
    </row>
    <row r="16" spans="1:15" ht="12.75" x14ac:dyDescent="0.2">
      <c r="A16" s="45"/>
      <c r="B16" s="45"/>
      <c r="C16" s="12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6"/>
      <c r="O16" s="26"/>
    </row>
    <row r="17" spans="1:15" ht="9.75" customHeight="1" x14ac:dyDescent="0.2">
      <c r="A17" s="45"/>
      <c r="B17" s="45"/>
      <c r="C17" s="12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6"/>
      <c r="O17" s="26"/>
    </row>
    <row r="18" spans="1:15" ht="12" customHeight="1" x14ac:dyDescent="0.2">
      <c r="A18" s="13" t="s">
        <v>41</v>
      </c>
      <c r="B18" s="47" t="s">
        <v>43</v>
      </c>
      <c r="C18" s="13" t="s">
        <v>44</v>
      </c>
      <c r="D18" s="16" t="s">
        <v>4</v>
      </c>
      <c r="E18" s="13" t="s">
        <v>45</v>
      </c>
      <c r="F18" s="14" t="s">
        <v>43</v>
      </c>
      <c r="G18" s="13" t="s">
        <v>46</v>
      </c>
      <c r="H18" s="48"/>
      <c r="I18" s="45"/>
      <c r="J18" s="16"/>
      <c r="K18" s="13" t="s">
        <v>5</v>
      </c>
      <c r="L18" s="14" t="s">
        <v>47</v>
      </c>
      <c r="M18" s="13" t="s">
        <v>48</v>
      </c>
      <c r="N18" s="46"/>
      <c r="O18" s="26"/>
    </row>
    <row r="19" spans="1:15" ht="15.75" customHeight="1" x14ac:dyDescent="0.2">
      <c r="A19" s="46">
        <v>403310956.44999999</v>
      </c>
      <c r="B19" s="16"/>
      <c r="C19" s="10">
        <f>A25+C25+E25+G25+I25</f>
        <v>368896587.74000007</v>
      </c>
      <c r="D19" s="16"/>
      <c r="E19" s="10">
        <v>5904783.8499999996</v>
      </c>
      <c r="F19" s="16"/>
      <c r="G19" s="10">
        <v>6820637.7400000002</v>
      </c>
      <c r="H19" s="48"/>
      <c r="I19" s="45"/>
      <c r="J19" s="36" t="s">
        <v>49</v>
      </c>
      <c r="K19" s="20">
        <f>K24+K27+K30+K33+K36</f>
        <v>577714680.72000003</v>
      </c>
      <c r="L19" s="36" t="s">
        <v>49</v>
      </c>
      <c r="M19" s="20">
        <f>M24+M27+M30+M33</f>
        <v>104294604.01000002</v>
      </c>
      <c r="N19" s="24"/>
      <c r="O19" s="26"/>
    </row>
    <row r="20" spans="1:15" ht="13.5" customHeight="1" x14ac:dyDescent="0.2">
      <c r="A20" s="45"/>
      <c r="B20" s="45"/>
      <c r="C20" s="12"/>
      <c r="D20" s="45"/>
      <c r="E20" s="45"/>
      <c r="F20" s="45"/>
      <c r="G20" s="45"/>
      <c r="H20" s="45"/>
      <c r="I20" s="45"/>
      <c r="J20" s="36" t="s">
        <v>50</v>
      </c>
      <c r="K20" s="20">
        <f>K25+K28+K31+K34+K37</f>
        <v>518529757.57999998</v>
      </c>
      <c r="L20" s="36" t="s">
        <v>50</v>
      </c>
      <c r="M20" s="20">
        <f>M25+M28+M31+M34</f>
        <v>104650847.26000001</v>
      </c>
      <c r="N20" s="24"/>
      <c r="O20" s="26"/>
    </row>
    <row r="21" spans="1:15" ht="9" customHeight="1" x14ac:dyDescent="0.2">
      <c r="A21" s="45"/>
      <c r="B21" s="45"/>
      <c r="C21" s="18"/>
      <c r="D21" s="18"/>
      <c r="E21" s="18"/>
      <c r="F21" s="18"/>
      <c r="G21" s="18"/>
      <c r="H21" s="18"/>
      <c r="I21" s="18"/>
      <c r="J21" s="31"/>
      <c r="K21" s="49"/>
      <c r="L21" s="29"/>
      <c r="M21" s="49"/>
      <c r="N21" s="24"/>
      <c r="O21" s="26"/>
    </row>
    <row r="22" spans="1:15" ht="5.25" customHeight="1" x14ac:dyDescent="0.2">
      <c r="A22" s="45"/>
      <c r="B22" s="45"/>
      <c r="C22" s="45"/>
      <c r="D22" s="45"/>
      <c r="E22" s="45"/>
      <c r="F22" s="45"/>
      <c r="G22" s="45"/>
      <c r="H22" s="45"/>
      <c r="I22" s="45"/>
      <c r="J22" s="28"/>
      <c r="K22" s="17"/>
      <c r="L22" s="30"/>
      <c r="M22" s="49"/>
      <c r="N22" s="24"/>
      <c r="O22" s="26"/>
    </row>
    <row r="23" spans="1:15" ht="12.75" customHeight="1" x14ac:dyDescent="0.2">
      <c r="A23" s="45"/>
      <c r="B23" s="45"/>
      <c r="C23" s="45"/>
      <c r="D23" s="45"/>
      <c r="E23" s="45"/>
      <c r="F23" s="45"/>
      <c r="G23" s="45"/>
      <c r="H23" s="45"/>
      <c r="I23" s="45"/>
      <c r="J23" s="28"/>
      <c r="K23" s="19" t="s">
        <v>7</v>
      </c>
      <c r="L23" s="30"/>
      <c r="M23" s="19" t="s">
        <v>51</v>
      </c>
      <c r="N23" s="24"/>
      <c r="O23" s="26"/>
    </row>
    <row r="24" spans="1:15" ht="12.75" customHeight="1" x14ac:dyDescent="0.2">
      <c r="A24" s="13" t="s">
        <v>52</v>
      </c>
      <c r="B24" s="16" t="s">
        <v>4</v>
      </c>
      <c r="C24" s="13" t="s">
        <v>53</v>
      </c>
      <c r="D24" s="16" t="s">
        <v>4</v>
      </c>
      <c r="E24" s="13" t="s">
        <v>54</v>
      </c>
      <c r="F24" s="16" t="s">
        <v>4</v>
      </c>
      <c r="G24" s="13" t="s">
        <v>6</v>
      </c>
      <c r="H24" s="16" t="s">
        <v>4</v>
      </c>
      <c r="I24" s="13" t="s">
        <v>55</v>
      </c>
      <c r="J24" s="36" t="s">
        <v>49</v>
      </c>
      <c r="K24" s="20">
        <v>254024042.61000001</v>
      </c>
      <c r="L24" s="36" t="s">
        <v>49</v>
      </c>
      <c r="M24" s="20">
        <v>16821063.93</v>
      </c>
      <c r="N24" s="24"/>
      <c r="O24" s="26"/>
    </row>
    <row r="25" spans="1:15" ht="14.25" customHeight="1" x14ac:dyDescent="0.2">
      <c r="A25" s="10">
        <v>334243962.66000003</v>
      </c>
      <c r="B25" s="45"/>
      <c r="C25" s="10">
        <v>11118838.470000001</v>
      </c>
      <c r="D25" s="50"/>
      <c r="E25" s="10">
        <v>26912469.41</v>
      </c>
      <c r="F25" s="21"/>
      <c r="G25" s="10">
        <v>-3718614.18</v>
      </c>
      <c r="H25" s="21"/>
      <c r="I25" s="22">
        <v>339931.38</v>
      </c>
      <c r="J25" s="36" t="s">
        <v>50</v>
      </c>
      <c r="K25" s="20">
        <v>299107304.43000001</v>
      </c>
      <c r="L25" s="36" t="s">
        <v>50</v>
      </c>
      <c r="M25" s="20">
        <v>18292843.34</v>
      </c>
      <c r="N25" s="24"/>
      <c r="O25" s="26"/>
    </row>
    <row r="26" spans="1:15" ht="12.75" x14ac:dyDescent="0.2">
      <c r="A26" s="45"/>
      <c r="B26" s="45"/>
      <c r="C26" s="18"/>
      <c r="D26" s="45"/>
      <c r="E26" s="21"/>
      <c r="F26" s="50"/>
      <c r="G26" s="50"/>
      <c r="H26" s="21"/>
      <c r="I26" s="45"/>
      <c r="J26" s="28"/>
      <c r="K26" s="19" t="s">
        <v>56</v>
      </c>
      <c r="L26" s="30"/>
      <c r="M26" s="19" t="s">
        <v>10</v>
      </c>
      <c r="N26" s="24"/>
      <c r="O26" s="26"/>
    </row>
    <row r="27" spans="1:15" ht="12.75" customHeight="1" x14ac:dyDescent="0.2">
      <c r="A27" s="45"/>
      <c r="B27" s="45"/>
      <c r="C27" s="18"/>
      <c r="D27" s="45"/>
      <c r="E27" s="21"/>
      <c r="F27" s="50"/>
      <c r="G27" s="50"/>
      <c r="H27" s="21"/>
      <c r="I27" s="45"/>
      <c r="J27" s="36" t="s">
        <v>49</v>
      </c>
      <c r="K27" s="20">
        <v>80298427.819999993</v>
      </c>
      <c r="L27" s="36" t="s">
        <v>49</v>
      </c>
      <c r="M27" s="20">
        <v>69458712.150000006</v>
      </c>
      <c r="N27" s="24"/>
      <c r="O27" s="26"/>
    </row>
    <row r="28" spans="1:15" ht="15" customHeight="1" x14ac:dyDescent="0.2">
      <c r="A28" s="45"/>
      <c r="B28" s="45"/>
      <c r="C28" s="18"/>
      <c r="D28" s="45"/>
      <c r="E28" s="21"/>
      <c r="F28" s="50"/>
      <c r="G28" s="50"/>
      <c r="H28" s="21"/>
      <c r="I28" s="45"/>
      <c r="J28" s="36" t="s">
        <v>50</v>
      </c>
      <c r="K28" s="20">
        <v>30500841.010000002</v>
      </c>
      <c r="L28" s="36" t="s">
        <v>50</v>
      </c>
      <c r="M28" s="20">
        <v>65221166.130000003</v>
      </c>
      <c r="N28" s="24"/>
      <c r="O28" s="26"/>
    </row>
    <row r="29" spans="1:15" ht="12.75" x14ac:dyDescent="0.2">
      <c r="A29" s="45"/>
      <c r="B29" s="45"/>
      <c r="C29" s="18"/>
      <c r="D29" s="45"/>
      <c r="E29" s="21"/>
      <c r="F29" s="50"/>
      <c r="G29" s="50"/>
      <c r="H29" s="21"/>
      <c r="I29" s="45"/>
      <c r="J29" s="32"/>
      <c r="K29" s="19" t="s">
        <v>8</v>
      </c>
      <c r="L29" s="30"/>
      <c r="M29" s="19" t="s">
        <v>11</v>
      </c>
      <c r="N29" s="24"/>
      <c r="O29" s="26"/>
    </row>
    <row r="30" spans="1:15" ht="13.5" customHeight="1" x14ac:dyDescent="0.2">
      <c r="A30" s="45"/>
      <c r="B30" s="45"/>
      <c r="C30" s="18"/>
      <c r="D30" s="23"/>
      <c r="E30" s="23"/>
      <c r="F30" s="23"/>
      <c r="G30" s="50"/>
      <c r="H30" s="21"/>
      <c r="I30" s="45"/>
      <c r="J30" s="36" t="s">
        <v>49</v>
      </c>
      <c r="K30" s="20">
        <v>132466624.04000001</v>
      </c>
      <c r="L30" s="36" t="s">
        <v>49</v>
      </c>
      <c r="M30" s="20">
        <v>4837383.22</v>
      </c>
      <c r="N30" s="24"/>
      <c r="O30" s="26"/>
    </row>
    <row r="31" spans="1:15" ht="15" customHeight="1" x14ac:dyDescent="0.2">
      <c r="A31" s="45"/>
      <c r="B31" s="45"/>
      <c r="C31" s="18"/>
      <c r="D31" s="23"/>
      <c r="E31" s="23"/>
      <c r="F31" s="23"/>
      <c r="G31" s="50"/>
      <c r="H31" s="21"/>
      <c r="I31" s="45"/>
      <c r="J31" s="36" t="s">
        <v>50</v>
      </c>
      <c r="K31" s="20">
        <v>97577287.709999993</v>
      </c>
      <c r="L31" s="36" t="s">
        <v>50</v>
      </c>
      <c r="M31" s="20">
        <v>19390331.899999999</v>
      </c>
      <c r="N31" s="24"/>
      <c r="O31" s="26"/>
    </row>
    <row r="32" spans="1:15" ht="12.75" x14ac:dyDescent="0.2">
      <c r="A32" s="45"/>
      <c r="B32" s="45"/>
      <c r="C32" s="45"/>
      <c r="D32" s="45"/>
      <c r="E32" s="45"/>
      <c r="F32" s="45"/>
      <c r="G32" s="45"/>
      <c r="H32" s="45"/>
      <c r="I32" s="45"/>
      <c r="J32" s="28"/>
      <c r="K32" s="19" t="s">
        <v>9</v>
      </c>
      <c r="L32" s="30"/>
      <c r="M32" s="19" t="s">
        <v>57</v>
      </c>
      <c r="N32" s="24"/>
      <c r="O32" s="26"/>
    </row>
    <row r="33" spans="1:15" ht="13.5" customHeight="1" x14ac:dyDescent="0.2">
      <c r="A33" s="46"/>
      <c r="B33" s="46"/>
      <c r="C33" s="46"/>
      <c r="D33" s="46"/>
      <c r="E33" s="46"/>
      <c r="F33" s="46"/>
      <c r="G33" s="46"/>
      <c r="H33" s="46"/>
      <c r="I33" s="46"/>
      <c r="J33" s="36" t="s">
        <v>49</v>
      </c>
      <c r="K33" s="20">
        <v>102958478.48999999</v>
      </c>
      <c r="L33" s="36" t="s">
        <v>49</v>
      </c>
      <c r="M33" s="20">
        <v>13177444.710000001</v>
      </c>
      <c r="N33" s="24"/>
      <c r="O33" s="26"/>
    </row>
    <row r="34" spans="1:15" ht="14.25" customHeight="1" x14ac:dyDescent="0.2">
      <c r="A34" s="46"/>
      <c r="B34" s="46"/>
      <c r="C34" s="46"/>
      <c r="D34" s="46"/>
      <c r="E34" s="46"/>
      <c r="F34" s="46"/>
      <c r="G34" s="46"/>
      <c r="H34" s="46"/>
      <c r="I34" s="46"/>
      <c r="J34" s="36" t="s">
        <v>50</v>
      </c>
      <c r="K34" s="20">
        <v>84774282.980000004</v>
      </c>
      <c r="L34" s="36" t="s">
        <v>50</v>
      </c>
      <c r="M34" s="49">
        <v>1746505.89</v>
      </c>
      <c r="N34" s="24"/>
      <c r="O34" s="26"/>
    </row>
    <row r="35" spans="1:15" ht="12" customHeight="1" x14ac:dyDescent="0.2">
      <c r="A35" s="46"/>
      <c r="B35" s="46"/>
      <c r="C35" s="46"/>
      <c r="D35" s="46"/>
      <c r="E35" s="46"/>
      <c r="F35" s="46"/>
      <c r="G35" s="46"/>
      <c r="H35" s="46"/>
      <c r="I35" s="46"/>
      <c r="J35" s="15"/>
      <c r="K35" s="19" t="s">
        <v>57</v>
      </c>
      <c r="L35" s="24"/>
      <c r="M35" s="49"/>
      <c r="N35" s="24"/>
      <c r="O35" s="26"/>
    </row>
    <row r="36" spans="1:15" ht="12.75" x14ac:dyDescent="0.2">
      <c r="A36" s="46"/>
      <c r="B36" s="46"/>
      <c r="C36" s="46"/>
      <c r="D36" s="46"/>
      <c r="E36" s="46"/>
      <c r="F36" s="46"/>
      <c r="G36" s="46"/>
      <c r="H36" s="46"/>
      <c r="I36" s="46"/>
      <c r="J36" s="36" t="s">
        <v>49</v>
      </c>
      <c r="K36" s="24">
        <v>7967107.7599999998</v>
      </c>
      <c r="L36" s="24"/>
      <c r="M36" s="49"/>
      <c r="N36" s="24"/>
      <c r="O36" s="26"/>
    </row>
    <row r="37" spans="1:15" ht="12" customHeight="1" x14ac:dyDescent="0.2">
      <c r="A37" s="46"/>
      <c r="B37" s="46"/>
      <c r="C37" s="46"/>
      <c r="D37" s="46"/>
      <c r="E37" s="46"/>
      <c r="F37" s="46"/>
      <c r="G37" s="46"/>
      <c r="H37" s="46"/>
      <c r="I37" s="46"/>
      <c r="J37" s="36" t="s">
        <v>50</v>
      </c>
      <c r="K37" s="24">
        <v>6570041.4500000002</v>
      </c>
      <c r="L37" s="24"/>
      <c r="M37" s="49"/>
      <c r="N37" s="24"/>
      <c r="O37" s="26"/>
    </row>
    <row r="38" spans="1:15" x14ac:dyDescent="0.1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33"/>
      <c r="L38" s="34"/>
      <c r="M38" s="35"/>
      <c r="N38" s="26"/>
      <c r="O38" s="26"/>
    </row>
    <row r="39" spans="1:15" x14ac:dyDescent="0.15">
      <c r="A39" s="59" t="s">
        <v>58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</row>
    <row r="40" spans="1:15" x14ac:dyDescent="0.15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</row>
    <row r="41" spans="1:15" x14ac:dyDescent="0.15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</row>
    <row r="42" spans="1:15" x14ac:dyDescent="0.15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</row>
    <row r="43" spans="1:15" x14ac:dyDescent="0.15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</row>
    <row r="44" spans="1:15" x14ac:dyDescent="0.15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</row>
    <row r="45" spans="1:15" x14ac:dyDescent="0.15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</row>
    <row r="46" spans="1:15" x14ac:dyDescent="0.15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</row>
    <row r="47" spans="1:15" x14ac:dyDescent="0.15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</row>
    <row r="48" spans="1:15" x14ac:dyDescent="0.15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</row>
    <row r="49" spans="1:15" x14ac:dyDescent="0.15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</row>
    <row r="50" spans="1:15" x14ac:dyDescent="0.15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</row>
    <row r="51" spans="1:15" x14ac:dyDescent="0.15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</row>
    <row r="52" spans="1:15" x14ac:dyDescent="0.15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</row>
    <row r="53" spans="1:15" x14ac:dyDescent="0.15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</row>
    <row r="54" spans="1:15" x14ac:dyDescent="0.15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</row>
    <row r="55" spans="1:15" x14ac:dyDescent="0.15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</row>
    <row r="56" spans="1:15" x14ac:dyDescent="0.15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</row>
    <row r="57" spans="1:15" x14ac:dyDescent="0.15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</row>
    <row r="58" spans="1:15" x14ac:dyDescent="0.15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</row>
    <row r="59" spans="1:15" x14ac:dyDescent="0.15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</row>
    <row r="60" spans="1:15" x14ac:dyDescent="0.15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</row>
    <row r="61" spans="1:15" x14ac:dyDescent="0.15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</row>
    <row r="62" spans="1:15" x14ac:dyDescent="0.15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</row>
  </sheetData>
  <mergeCells count="10">
    <mergeCell ref="A39:O39"/>
    <mergeCell ref="A40:O62"/>
    <mergeCell ref="C6:C7"/>
    <mergeCell ref="C10:E10"/>
    <mergeCell ref="A1:K1"/>
    <mergeCell ref="C3:C4"/>
    <mergeCell ref="E3:E4"/>
    <mergeCell ref="F3:H3"/>
    <mergeCell ref="C11:E11"/>
    <mergeCell ref="I11:J11"/>
  </mergeCells>
  <phoneticPr fontId="6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2010年杜邦分析</vt:lpstr>
      <vt:lpstr>2009年杜邦分析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cwbliujun</dc:creator>
  <cp:lastModifiedBy>张艳坤</cp:lastModifiedBy>
  <cp:lastPrinted>2005-01-18T06:57:20Z</cp:lastPrinted>
  <dcterms:created xsi:type="dcterms:W3CDTF">2005-01-18T05:57:29Z</dcterms:created>
  <dcterms:modified xsi:type="dcterms:W3CDTF">2017-01-16T19:35:58Z</dcterms:modified>
</cp:coreProperties>
</file>