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我的坚果云\行业研究\光伏\[光伏测算工具模型]\"/>
    </mc:Choice>
  </mc:AlternateContent>
  <bookViews>
    <workbookView xWindow="240" yWindow="15" windowWidth="14895" windowHeight="7935" activeTab="1"/>
  </bookViews>
  <sheets>
    <sheet name="石河子" sheetId="1" r:id="rId1"/>
    <sheet name="哈密" sheetId="2" r:id="rId2"/>
  </sheets>
  <calcPr calcId="162913"/>
</workbook>
</file>

<file path=xl/calcChain.xml><?xml version="1.0" encoding="utf-8"?>
<calcChain xmlns="http://schemas.openxmlformats.org/spreadsheetml/2006/main">
  <c r="D7" i="2" l="1"/>
  <c r="D5" i="2" s="1"/>
  <c r="D3" i="2" s="1"/>
  <c r="D11" i="2" s="1"/>
  <c r="D14" i="2" s="1"/>
  <c r="D6" i="2"/>
  <c r="D7" i="1"/>
  <c r="D5" i="1"/>
  <c r="D3" i="1" s="1"/>
  <c r="D11" i="1" s="1"/>
  <c r="D14" i="1" s="1"/>
  <c r="D6" i="1"/>
  <c r="D15" i="2" l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15" i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/>
  <c r="D35" i="1" s="1"/>
  <c r="D34" i="2" l="1"/>
  <c r="D35" i="2" s="1"/>
</calcChain>
</file>

<file path=xl/sharedStrings.xml><?xml version="1.0" encoding="utf-8"?>
<sst xmlns="http://schemas.openxmlformats.org/spreadsheetml/2006/main" count="126" uniqueCount="38">
  <si>
    <t>符号</t>
    <phoneticPr fontId="1" type="noConversion"/>
  </si>
  <si>
    <t xml:space="preserve">名称 </t>
    <phoneticPr fontId="1" type="noConversion"/>
  </si>
  <si>
    <t>单位</t>
    <phoneticPr fontId="1" type="noConversion"/>
  </si>
  <si>
    <t>数值</t>
    <phoneticPr fontId="1" type="noConversion"/>
  </si>
  <si>
    <t>W</t>
    <phoneticPr fontId="1" type="noConversion"/>
  </si>
  <si>
    <t>装机总量</t>
    <phoneticPr fontId="1" type="noConversion"/>
  </si>
  <si>
    <t>MWP</t>
    <phoneticPr fontId="1" type="noConversion"/>
  </si>
  <si>
    <t>H</t>
    <phoneticPr fontId="1" type="noConversion"/>
  </si>
  <si>
    <t>年峰值日照小时数</t>
    <phoneticPr fontId="1" type="noConversion"/>
  </si>
  <si>
    <t>h</t>
    <phoneticPr fontId="1" type="noConversion"/>
  </si>
  <si>
    <t>光伏电站系统总效率</t>
  </si>
  <si>
    <t>备注</t>
    <phoneticPr fontId="1" type="noConversion"/>
  </si>
  <si>
    <t>H=Ih/I0</t>
    <phoneticPr fontId="1" type="noConversion"/>
  </si>
  <si>
    <t>Ih</t>
    <phoneticPr fontId="1" type="noConversion"/>
  </si>
  <si>
    <t>倾斜面年总太阳辐射量</t>
  </si>
  <si>
    <t>倾斜面年总太阳辐射量</t>
    <phoneticPr fontId="1" type="noConversion"/>
  </si>
  <si>
    <t>kWh/㎡</t>
    <phoneticPr fontId="1" type="noConversion"/>
  </si>
  <si>
    <t>Ih=I×a</t>
    <phoneticPr fontId="1" type="noConversion"/>
  </si>
  <si>
    <t>I</t>
    <phoneticPr fontId="1" type="noConversion"/>
  </si>
  <si>
    <t>水平面年总辐射量</t>
  </si>
  <si>
    <t>水平面年总辐射量</t>
    <phoneticPr fontId="1" type="noConversion"/>
  </si>
  <si>
    <t>a</t>
    <phoneticPr fontId="1" type="noConversion"/>
  </si>
  <si>
    <t>地区实际工程实践经验值</t>
    <phoneticPr fontId="1" type="noConversion"/>
  </si>
  <si>
    <t>I0</t>
    <phoneticPr fontId="1" type="noConversion"/>
  </si>
  <si>
    <t>标准太阳辐射强度</t>
    <phoneticPr fontId="1" type="noConversion"/>
  </si>
  <si>
    <t>L</t>
    <phoneticPr fontId="1" type="noConversion"/>
  </si>
  <si>
    <t>年发电量</t>
    <phoneticPr fontId="1" type="noConversion"/>
  </si>
  <si>
    <t>η</t>
    <phoneticPr fontId="1" type="noConversion"/>
  </si>
  <si>
    <t>年数</t>
    <phoneticPr fontId="1" type="noConversion"/>
  </si>
  <si>
    <t>b</t>
    <phoneticPr fontId="1" type="noConversion"/>
  </si>
  <si>
    <t>年衰减率</t>
    <phoneticPr fontId="1" type="noConversion"/>
  </si>
  <si>
    <t>总数</t>
    <phoneticPr fontId="1" type="noConversion"/>
  </si>
  <si>
    <t>年平均发电量</t>
    <phoneticPr fontId="1" type="noConversion"/>
  </si>
  <si>
    <t>万kWh</t>
    <phoneticPr fontId="1" type="noConversion"/>
  </si>
  <si>
    <t>L=W×H×η×0.1</t>
    <phoneticPr fontId="1" type="noConversion"/>
  </si>
  <si>
    <t>kW/㎡</t>
    <phoneticPr fontId="1" type="noConversion"/>
  </si>
  <si>
    <t>MJ/㎡</t>
    <phoneticPr fontId="1" type="noConversion"/>
  </si>
  <si>
    <t>万kWh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</si>
</sst>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0" fontId="2" fillId="2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57150</xdr:colOff>
      <xdr:row>0</xdr:row>
      <xdr:rowOff>47625</xdr:rowOff>
    </xdr:from>
    <xdr:to>
      <xdr:col>13</xdr:col>
      <xdr:colOff>495300</xdr:colOff>
      <xdr:row>33</xdr:row>
      <xdr:rowOff>114300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4900" y="47625"/>
          <a:ext cx="5924550" cy="509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161925</xdr:colOff>
      <xdr:row>1</xdr:row>
      <xdr:rowOff>1</xdr:rowOff>
    </xdr:from>
    <xdr:to>
      <xdr:col>9</xdr:col>
      <xdr:colOff>327054</xdr:colOff>
      <xdr:row>18</xdr:row>
      <xdr:rowOff>76201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152401"/>
          <a:ext cx="2908329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opLeftCell="A13" workbookViewId="0">
      <selection activeCell="P7" sqref="P7"/>
    </sheetView>
  </sheetViews>
  <sheetFormatPr defaultRowHeight="12" x14ac:dyDescent="0.15"/>
  <cols>
    <col min="1" max="1" width="9" style="1"/>
    <col min="2" max="2" width="22.125" style="1" customWidth="1"/>
    <col min="3" max="3" width="9" style="1"/>
    <col min="4" max="4" width="8" style="1" customWidth="1"/>
    <col min="5" max="5" width="15.625" style="1" customWidth="1"/>
    <col min="6" max="16384" width="9" style="1"/>
  </cols>
  <sheetData>
    <row r="1" spans="1:5" x14ac:dyDescent="0.15">
      <c r="A1" s="5" t="s">
        <v>0</v>
      </c>
      <c r="B1" s="5" t="s">
        <v>1</v>
      </c>
      <c r="C1" s="5" t="s">
        <v>2</v>
      </c>
      <c r="D1" s="5" t="s">
        <v>3</v>
      </c>
      <c r="E1" s="5" t="s">
        <v>11</v>
      </c>
    </row>
    <row r="2" spans="1:5" s="5" customFormat="1" x14ac:dyDescent="0.15">
      <c r="A2" s="3" t="s">
        <v>4</v>
      </c>
      <c r="B2" s="3" t="s">
        <v>5</v>
      </c>
      <c r="C2" s="3" t="s">
        <v>6</v>
      </c>
      <c r="D2" s="3">
        <v>1</v>
      </c>
      <c r="E2" s="3"/>
    </row>
    <row r="3" spans="1:5" s="5" customFormat="1" x14ac:dyDescent="0.15">
      <c r="A3" s="5" t="s">
        <v>7</v>
      </c>
      <c r="B3" s="5" t="s">
        <v>8</v>
      </c>
      <c r="C3" s="5" t="s">
        <v>9</v>
      </c>
      <c r="D3" s="5">
        <f>D5/D10</f>
        <v>1851.0212777777776</v>
      </c>
      <c r="E3" s="5" t="s">
        <v>12</v>
      </c>
    </row>
    <row r="4" spans="1:5" s="5" customFormat="1" x14ac:dyDescent="0.15">
      <c r="A4" s="3" t="s">
        <v>27</v>
      </c>
      <c r="B4" s="3" t="s">
        <v>10</v>
      </c>
      <c r="C4" s="3">
        <v>1</v>
      </c>
      <c r="D4" s="3">
        <v>0.77</v>
      </c>
      <c r="E4" s="3"/>
    </row>
    <row r="5" spans="1:5" x14ac:dyDescent="0.15">
      <c r="A5" s="5" t="s">
        <v>13</v>
      </c>
      <c r="B5" s="5" t="s">
        <v>15</v>
      </c>
      <c r="C5" s="5" t="s">
        <v>16</v>
      </c>
      <c r="D5" s="5">
        <f>D7*D9</f>
        <v>1851.0212777777776</v>
      </c>
      <c r="E5" s="5" t="s">
        <v>17</v>
      </c>
    </row>
    <row r="6" spans="1:5" x14ac:dyDescent="0.15">
      <c r="A6" s="5"/>
      <c r="B6" s="5" t="s">
        <v>14</v>
      </c>
      <c r="C6" s="5" t="s">
        <v>36</v>
      </c>
      <c r="D6" s="5">
        <f>D8*D9</f>
        <v>6663.6765999999998</v>
      </c>
      <c r="E6" s="5"/>
    </row>
    <row r="7" spans="1:5" x14ac:dyDescent="0.15">
      <c r="A7" s="5" t="s">
        <v>18</v>
      </c>
      <c r="B7" s="5" t="s">
        <v>20</v>
      </c>
      <c r="C7" s="5" t="s">
        <v>16</v>
      </c>
      <c r="D7" s="5">
        <f>D8/3.6</f>
        <v>1517.2305555555554</v>
      </c>
      <c r="E7" s="5"/>
    </row>
    <row r="8" spans="1:5" x14ac:dyDescent="0.15">
      <c r="A8" s="6"/>
      <c r="B8" s="6" t="s">
        <v>19</v>
      </c>
      <c r="C8" s="6" t="s">
        <v>36</v>
      </c>
      <c r="D8" s="6">
        <v>5462.03</v>
      </c>
      <c r="E8" s="6"/>
    </row>
    <row r="9" spans="1:5" x14ac:dyDescent="0.15">
      <c r="A9" s="3" t="s">
        <v>21</v>
      </c>
      <c r="B9" s="3" t="s">
        <v>22</v>
      </c>
      <c r="C9" s="3"/>
      <c r="D9" s="3">
        <v>1.22</v>
      </c>
      <c r="E9" s="3"/>
    </row>
    <row r="10" spans="1:5" x14ac:dyDescent="0.15">
      <c r="A10" s="5" t="s">
        <v>23</v>
      </c>
      <c r="B10" s="5" t="s">
        <v>24</v>
      </c>
      <c r="C10" s="5" t="s">
        <v>35</v>
      </c>
      <c r="D10" s="5">
        <v>1</v>
      </c>
      <c r="E10" s="5"/>
    </row>
    <row r="11" spans="1:5" s="5" customFormat="1" x14ac:dyDescent="0.15">
      <c r="A11" s="8" t="s">
        <v>25</v>
      </c>
      <c r="B11" s="8" t="s">
        <v>26</v>
      </c>
      <c r="C11" s="8" t="s">
        <v>33</v>
      </c>
      <c r="D11" s="8">
        <f>D2*D3*D4*0.1</f>
        <v>142.52863838888888</v>
      </c>
      <c r="E11" s="8" t="s">
        <v>34</v>
      </c>
    </row>
    <row r="12" spans="1:5" x14ac:dyDescent="0.15">
      <c r="A12" s="3" t="s">
        <v>29</v>
      </c>
      <c r="B12" s="3" t="s">
        <v>30</v>
      </c>
      <c r="C12" s="3"/>
      <c r="D12" s="9">
        <v>8.0000000000000002E-3</v>
      </c>
      <c r="E12" s="3"/>
    </row>
    <row r="13" spans="1:5" x14ac:dyDescent="0.15">
      <c r="A13" s="5" t="s">
        <v>28</v>
      </c>
      <c r="B13" s="5" t="s">
        <v>30</v>
      </c>
      <c r="C13" s="5"/>
      <c r="D13" s="5"/>
      <c r="E13" s="5"/>
    </row>
    <row r="14" spans="1:5" x14ac:dyDescent="0.15">
      <c r="A14" s="5">
        <v>1</v>
      </c>
      <c r="B14" s="5">
        <v>0</v>
      </c>
      <c r="C14" s="5" t="s">
        <v>37</v>
      </c>
      <c r="D14" s="5">
        <f>D11</f>
        <v>142.52863838888888</v>
      </c>
      <c r="E14" s="5"/>
    </row>
    <row r="15" spans="1:5" x14ac:dyDescent="0.15">
      <c r="A15" s="5">
        <v>2</v>
      </c>
      <c r="B15" s="5">
        <v>8.0000000000000002E-3</v>
      </c>
      <c r="C15" s="5" t="s">
        <v>37</v>
      </c>
      <c r="D15" s="5">
        <f>D14*(1-B15)</f>
        <v>141.38840928177777</v>
      </c>
      <c r="E15" s="5"/>
    </row>
    <row r="16" spans="1:5" x14ac:dyDescent="0.15">
      <c r="A16" s="5">
        <v>3</v>
      </c>
      <c r="B16" s="5">
        <v>8.0000000000000002E-3</v>
      </c>
      <c r="C16" s="5" t="s">
        <v>37</v>
      </c>
      <c r="D16" s="5">
        <f t="shared" ref="D16:D33" si="0">D15*(1-B16)</f>
        <v>140.25730200752355</v>
      </c>
      <c r="E16" s="5"/>
    </row>
    <row r="17" spans="1:5" x14ac:dyDescent="0.15">
      <c r="A17" s="5">
        <v>4</v>
      </c>
      <c r="B17" s="5">
        <v>8.0000000000000002E-3</v>
      </c>
      <c r="C17" s="5" t="s">
        <v>37</v>
      </c>
      <c r="D17" s="5">
        <f t="shared" si="0"/>
        <v>139.13524359146336</v>
      </c>
      <c r="E17" s="5"/>
    </row>
    <row r="18" spans="1:5" x14ac:dyDescent="0.15">
      <c r="A18" s="5">
        <v>5</v>
      </c>
      <c r="B18" s="5">
        <v>8.0000000000000002E-3</v>
      </c>
      <c r="C18" s="5" t="s">
        <v>37</v>
      </c>
      <c r="D18" s="5">
        <f t="shared" si="0"/>
        <v>138.02216164273165</v>
      </c>
      <c r="E18" s="5"/>
    </row>
    <row r="19" spans="1:5" x14ac:dyDescent="0.15">
      <c r="A19" s="5">
        <v>6</v>
      </c>
      <c r="B19" s="5">
        <v>8.0000000000000002E-3</v>
      </c>
      <c r="C19" s="5" t="s">
        <v>37</v>
      </c>
      <c r="D19" s="5">
        <f t="shared" si="0"/>
        <v>136.9179843495898</v>
      </c>
      <c r="E19" s="5"/>
    </row>
    <row r="20" spans="1:5" x14ac:dyDescent="0.15">
      <c r="A20" s="5">
        <v>7</v>
      </c>
      <c r="B20" s="5">
        <v>8.0000000000000002E-3</v>
      </c>
      <c r="C20" s="5" t="s">
        <v>37</v>
      </c>
      <c r="D20" s="5">
        <f t="shared" si="0"/>
        <v>135.82264047479308</v>
      </c>
      <c r="E20" s="5"/>
    </row>
    <row r="21" spans="1:5" x14ac:dyDescent="0.15">
      <c r="A21" s="5">
        <v>8</v>
      </c>
      <c r="B21" s="5">
        <v>8.0000000000000002E-3</v>
      </c>
      <c r="C21" s="5" t="s">
        <v>37</v>
      </c>
      <c r="D21" s="5">
        <f t="shared" si="0"/>
        <v>134.73605935099474</v>
      </c>
      <c r="E21" s="5"/>
    </row>
    <row r="22" spans="1:5" x14ac:dyDescent="0.15">
      <c r="A22" s="5">
        <v>9</v>
      </c>
      <c r="B22" s="5">
        <v>8.0000000000000002E-3</v>
      </c>
      <c r="C22" s="5" t="s">
        <v>37</v>
      </c>
      <c r="D22" s="5">
        <f t="shared" si="0"/>
        <v>133.65817087618677</v>
      </c>
      <c r="E22" s="5"/>
    </row>
    <row r="23" spans="1:5" x14ac:dyDescent="0.15">
      <c r="A23" s="5">
        <v>10</v>
      </c>
      <c r="B23" s="5">
        <v>8.0000000000000002E-3</v>
      </c>
      <c r="C23" s="5" t="s">
        <v>37</v>
      </c>
      <c r="D23" s="5">
        <f t="shared" si="0"/>
        <v>132.58890550917727</v>
      </c>
      <c r="E23" s="5"/>
    </row>
    <row r="24" spans="1:5" x14ac:dyDescent="0.15">
      <c r="A24" s="5">
        <v>11</v>
      </c>
      <c r="B24" s="5">
        <v>8.0000000000000002E-3</v>
      </c>
      <c r="C24" s="5" t="s">
        <v>37</v>
      </c>
      <c r="D24" s="5">
        <f t="shared" si="0"/>
        <v>131.52819426510385</v>
      </c>
      <c r="E24" s="5"/>
    </row>
    <row r="25" spans="1:5" x14ac:dyDescent="0.15">
      <c r="A25" s="5">
        <v>12</v>
      </c>
      <c r="B25" s="5">
        <v>8.0000000000000002E-3</v>
      </c>
      <c r="C25" s="5" t="s">
        <v>37</v>
      </c>
      <c r="D25" s="5">
        <f t="shared" si="0"/>
        <v>130.47596871098301</v>
      </c>
      <c r="E25" s="5"/>
    </row>
    <row r="26" spans="1:5" x14ac:dyDescent="0.15">
      <c r="A26" s="5">
        <v>13</v>
      </c>
      <c r="B26" s="5">
        <v>8.0000000000000002E-3</v>
      </c>
      <c r="C26" s="5" t="s">
        <v>37</v>
      </c>
      <c r="D26" s="5">
        <f t="shared" si="0"/>
        <v>129.43216096129515</v>
      </c>
      <c r="E26" s="5"/>
    </row>
    <row r="27" spans="1:5" x14ac:dyDescent="0.15">
      <c r="A27" s="5">
        <v>14</v>
      </c>
      <c r="B27" s="5">
        <v>8.0000000000000002E-3</v>
      </c>
      <c r="C27" s="5" t="s">
        <v>37</v>
      </c>
      <c r="D27" s="5">
        <f t="shared" si="0"/>
        <v>128.3967036736048</v>
      </c>
      <c r="E27" s="5"/>
    </row>
    <row r="28" spans="1:5" x14ac:dyDescent="0.15">
      <c r="A28" s="5">
        <v>15</v>
      </c>
      <c r="B28" s="5">
        <v>8.0000000000000002E-3</v>
      </c>
      <c r="C28" s="5" t="s">
        <v>37</v>
      </c>
      <c r="D28" s="5">
        <f t="shared" si="0"/>
        <v>127.36953004421596</v>
      </c>
      <c r="E28" s="5"/>
    </row>
    <row r="29" spans="1:5" x14ac:dyDescent="0.15">
      <c r="A29" s="5">
        <v>16</v>
      </c>
      <c r="B29" s="5">
        <v>8.0000000000000002E-3</v>
      </c>
      <c r="C29" s="5" t="s">
        <v>37</v>
      </c>
      <c r="D29" s="5">
        <f t="shared" si="0"/>
        <v>126.35057380386223</v>
      </c>
      <c r="E29" s="5"/>
    </row>
    <row r="30" spans="1:5" x14ac:dyDescent="0.15">
      <c r="A30" s="5">
        <v>17</v>
      </c>
      <c r="B30" s="5">
        <v>8.0000000000000002E-3</v>
      </c>
      <c r="C30" s="5" t="s">
        <v>37</v>
      </c>
      <c r="D30" s="5">
        <f t="shared" si="0"/>
        <v>125.33976921343134</v>
      </c>
      <c r="E30" s="5"/>
    </row>
    <row r="31" spans="1:5" x14ac:dyDescent="0.15">
      <c r="A31" s="5">
        <v>18</v>
      </c>
      <c r="B31" s="5">
        <v>8.0000000000000002E-3</v>
      </c>
      <c r="C31" s="5" t="s">
        <v>37</v>
      </c>
      <c r="D31" s="5">
        <f t="shared" si="0"/>
        <v>124.33705105972389</v>
      </c>
      <c r="E31" s="5"/>
    </row>
    <row r="32" spans="1:5" x14ac:dyDescent="0.15">
      <c r="A32" s="5">
        <v>19</v>
      </c>
      <c r="B32" s="5">
        <v>8.0000000000000002E-3</v>
      </c>
      <c r="C32" s="5" t="s">
        <v>37</v>
      </c>
      <c r="D32" s="5">
        <f t="shared" si="0"/>
        <v>123.3423546512461</v>
      </c>
      <c r="E32" s="5"/>
    </row>
    <row r="33" spans="1:5" x14ac:dyDescent="0.15">
      <c r="A33" s="5">
        <v>20</v>
      </c>
      <c r="B33" s="5">
        <v>8.0000000000000002E-3</v>
      </c>
      <c r="C33" s="5" t="s">
        <v>37</v>
      </c>
      <c r="D33" s="5">
        <f t="shared" si="0"/>
        <v>122.35561581403613</v>
      </c>
      <c r="E33" s="5"/>
    </row>
    <row r="34" spans="1:5" x14ac:dyDescent="0.15">
      <c r="A34" s="5" t="s">
        <v>31</v>
      </c>
      <c r="B34" s="5"/>
      <c r="C34" s="5" t="s">
        <v>37</v>
      </c>
      <c r="D34" s="5">
        <f>SUM(D14:D33)</f>
        <v>2643.9834376706294</v>
      </c>
      <c r="E34" s="5"/>
    </row>
    <row r="35" spans="1:5" x14ac:dyDescent="0.15">
      <c r="A35" s="8" t="s">
        <v>25</v>
      </c>
      <c r="B35" s="8" t="s">
        <v>32</v>
      </c>
      <c r="C35" s="8" t="s">
        <v>33</v>
      </c>
      <c r="D35" s="8">
        <f>D34/20</f>
        <v>132.19917188353148</v>
      </c>
      <c r="E35" s="8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K17" sqref="K17"/>
    </sheetView>
  </sheetViews>
  <sheetFormatPr defaultRowHeight="12" x14ac:dyDescent="0.15"/>
  <cols>
    <col min="1" max="1" width="4.75" style="2" bestFit="1" customWidth="1"/>
    <col min="2" max="2" width="20.375" style="2" bestFit="1" customWidth="1"/>
    <col min="3" max="3" width="6.625" style="2" bestFit="1" customWidth="1"/>
    <col min="4" max="4" width="11.25" style="2" bestFit="1" customWidth="1"/>
    <col min="5" max="5" width="14.625" style="2" bestFit="1" customWidth="1"/>
    <col min="6" max="16384" width="9" style="2"/>
  </cols>
  <sheetData>
    <row r="1" spans="1: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</row>
    <row r="2" spans="1:5" s="4" customFormat="1" x14ac:dyDescent="0.15">
      <c r="A2" s="3" t="s">
        <v>4</v>
      </c>
      <c r="B2" s="3" t="s">
        <v>5</v>
      </c>
      <c r="C2" s="3" t="s">
        <v>6</v>
      </c>
      <c r="D2" s="3">
        <v>1</v>
      </c>
      <c r="E2" s="3"/>
    </row>
    <row r="3" spans="1:5" s="4" customFormat="1" x14ac:dyDescent="0.15">
      <c r="A3" s="5" t="s">
        <v>7</v>
      </c>
      <c r="B3" s="5" t="s">
        <v>8</v>
      </c>
      <c r="C3" s="5" t="s">
        <v>9</v>
      </c>
      <c r="D3" s="5">
        <f>D5/D10</f>
        <v>2108.2277777777776</v>
      </c>
      <c r="E3" s="5" t="s">
        <v>12</v>
      </c>
    </row>
    <row r="4" spans="1:5" s="4" customFormat="1" x14ac:dyDescent="0.15">
      <c r="A4" s="3" t="s">
        <v>27</v>
      </c>
      <c r="B4" s="3" t="s">
        <v>10</v>
      </c>
      <c r="C4" s="3">
        <v>1</v>
      </c>
      <c r="D4" s="3">
        <v>0.77</v>
      </c>
      <c r="E4" s="3"/>
    </row>
    <row r="5" spans="1:5" x14ac:dyDescent="0.15">
      <c r="A5" s="1" t="s">
        <v>13</v>
      </c>
      <c r="B5" s="1" t="s">
        <v>15</v>
      </c>
      <c r="C5" s="1" t="s">
        <v>16</v>
      </c>
      <c r="D5" s="1">
        <f>D7*D9</f>
        <v>2108.2277777777776</v>
      </c>
      <c r="E5" s="1" t="s">
        <v>17</v>
      </c>
    </row>
    <row r="6" spans="1:5" x14ac:dyDescent="0.15">
      <c r="A6" s="1"/>
      <c r="B6" s="1" t="s">
        <v>14</v>
      </c>
      <c r="C6" s="1" t="s">
        <v>36</v>
      </c>
      <c r="D6" s="1">
        <f>D8*D9</f>
        <v>7589.62</v>
      </c>
      <c r="E6" s="1"/>
    </row>
    <row r="7" spans="1:5" x14ac:dyDescent="0.15">
      <c r="A7" s="1" t="s">
        <v>18</v>
      </c>
      <c r="B7" s="1" t="s">
        <v>20</v>
      </c>
      <c r="C7" s="1" t="s">
        <v>16</v>
      </c>
      <c r="D7" s="1">
        <f>D8/3.6</f>
        <v>1728.0555555555554</v>
      </c>
      <c r="E7" s="1"/>
    </row>
    <row r="8" spans="1:5" x14ac:dyDescent="0.15">
      <c r="A8" s="6"/>
      <c r="B8" s="6" t="s">
        <v>19</v>
      </c>
      <c r="C8" s="6" t="s">
        <v>36</v>
      </c>
      <c r="D8" s="7">
        <v>6221</v>
      </c>
      <c r="E8" s="6"/>
    </row>
    <row r="9" spans="1:5" x14ac:dyDescent="0.15">
      <c r="A9" s="3" t="s">
        <v>21</v>
      </c>
      <c r="B9" s="3" t="s">
        <v>22</v>
      </c>
      <c r="C9" s="3"/>
      <c r="D9" s="3">
        <v>1.22</v>
      </c>
      <c r="E9" s="3"/>
    </row>
    <row r="10" spans="1:5" x14ac:dyDescent="0.15">
      <c r="A10" s="1" t="s">
        <v>23</v>
      </c>
      <c r="B10" s="1" t="s">
        <v>24</v>
      </c>
      <c r="C10" s="1" t="s">
        <v>35</v>
      </c>
      <c r="D10" s="1">
        <v>1</v>
      </c>
      <c r="E10" s="1"/>
    </row>
    <row r="11" spans="1:5" s="4" customFormat="1" x14ac:dyDescent="0.15">
      <c r="A11" s="8" t="s">
        <v>25</v>
      </c>
      <c r="B11" s="8" t="s">
        <v>26</v>
      </c>
      <c r="C11" s="8" t="s">
        <v>33</v>
      </c>
      <c r="D11" s="8">
        <f>D2*D3*D4*0.1</f>
        <v>162.33353888888891</v>
      </c>
      <c r="E11" s="8" t="s">
        <v>34</v>
      </c>
    </row>
    <row r="12" spans="1:5" x14ac:dyDescent="0.15">
      <c r="A12" s="3" t="s">
        <v>29</v>
      </c>
      <c r="B12" s="3" t="s">
        <v>30</v>
      </c>
      <c r="C12" s="3"/>
      <c r="D12" s="9">
        <v>8.0000000000000002E-3</v>
      </c>
      <c r="E12" s="3"/>
    </row>
    <row r="13" spans="1:5" x14ac:dyDescent="0.15">
      <c r="A13" s="1" t="s">
        <v>28</v>
      </c>
      <c r="B13" s="1" t="s">
        <v>30</v>
      </c>
      <c r="C13" s="1"/>
      <c r="D13" s="1"/>
      <c r="E13" s="1"/>
    </row>
    <row r="14" spans="1:5" x14ac:dyDescent="0.15">
      <c r="A14" s="1">
        <v>1</v>
      </c>
      <c r="B14" s="1">
        <v>0</v>
      </c>
      <c r="C14" s="1" t="s">
        <v>37</v>
      </c>
      <c r="D14" s="1">
        <f>D11</f>
        <v>162.33353888888891</v>
      </c>
      <c r="E14" s="1"/>
    </row>
    <row r="15" spans="1:5" x14ac:dyDescent="0.15">
      <c r="A15" s="1">
        <v>2</v>
      </c>
      <c r="B15" s="1">
        <v>8.0000000000000002E-3</v>
      </c>
      <c r="C15" s="1" t="s">
        <v>37</v>
      </c>
      <c r="D15" s="1">
        <f>D14*(1-B15)</f>
        <v>161.03487057777781</v>
      </c>
      <c r="E15" s="1"/>
    </row>
    <row r="16" spans="1:5" x14ac:dyDescent="0.15">
      <c r="A16" s="1">
        <v>3</v>
      </c>
      <c r="B16" s="1">
        <v>8.0000000000000002E-3</v>
      </c>
      <c r="C16" s="1" t="s">
        <v>37</v>
      </c>
      <c r="D16" s="1">
        <f t="shared" ref="D16:D33" si="0">D15*(1-B16)</f>
        <v>159.74659161315557</v>
      </c>
      <c r="E16" s="1"/>
    </row>
    <row r="17" spans="1:5" x14ac:dyDescent="0.15">
      <c r="A17" s="1">
        <v>4</v>
      </c>
      <c r="B17" s="1">
        <v>8.0000000000000002E-3</v>
      </c>
      <c r="C17" s="1" t="s">
        <v>37</v>
      </c>
      <c r="D17" s="1">
        <f t="shared" si="0"/>
        <v>158.46861888025032</v>
      </c>
      <c r="E17" s="1"/>
    </row>
    <row r="18" spans="1:5" x14ac:dyDescent="0.15">
      <c r="A18" s="1">
        <v>5</v>
      </c>
      <c r="B18" s="1">
        <v>8.0000000000000002E-3</v>
      </c>
      <c r="C18" s="1" t="s">
        <v>37</v>
      </c>
      <c r="D18" s="1">
        <f t="shared" si="0"/>
        <v>157.20086992920832</v>
      </c>
      <c r="E18" s="1"/>
    </row>
    <row r="19" spans="1:5" x14ac:dyDescent="0.15">
      <c r="A19" s="1">
        <v>6</v>
      </c>
      <c r="B19" s="1">
        <v>8.0000000000000002E-3</v>
      </c>
      <c r="C19" s="1" t="s">
        <v>37</v>
      </c>
      <c r="D19" s="1">
        <f t="shared" si="0"/>
        <v>155.94326296977465</v>
      </c>
      <c r="E19" s="1"/>
    </row>
    <row r="20" spans="1:5" x14ac:dyDescent="0.15">
      <c r="A20" s="1">
        <v>7</v>
      </c>
      <c r="B20" s="1">
        <v>8.0000000000000002E-3</v>
      </c>
      <c r="C20" s="1" t="s">
        <v>37</v>
      </c>
      <c r="D20" s="1">
        <f t="shared" si="0"/>
        <v>154.69571686601645</v>
      </c>
      <c r="E20" s="1"/>
    </row>
    <row r="21" spans="1:5" x14ac:dyDescent="0.15">
      <c r="A21" s="1">
        <v>8</v>
      </c>
      <c r="B21" s="1">
        <v>8.0000000000000002E-3</v>
      </c>
      <c r="C21" s="1" t="s">
        <v>37</v>
      </c>
      <c r="D21" s="1">
        <f t="shared" si="0"/>
        <v>153.45815113108833</v>
      </c>
      <c r="E21" s="1"/>
    </row>
    <row r="22" spans="1:5" x14ac:dyDescent="0.15">
      <c r="A22" s="1">
        <v>9</v>
      </c>
      <c r="B22" s="1">
        <v>8.0000000000000002E-3</v>
      </c>
      <c r="C22" s="1" t="s">
        <v>37</v>
      </c>
      <c r="D22" s="1">
        <f t="shared" si="0"/>
        <v>152.23048592203963</v>
      </c>
      <c r="E22" s="1"/>
    </row>
    <row r="23" spans="1:5" x14ac:dyDescent="0.15">
      <c r="A23" s="1">
        <v>10</v>
      </c>
      <c r="B23" s="1">
        <v>8.0000000000000002E-3</v>
      </c>
      <c r="C23" s="1" t="s">
        <v>37</v>
      </c>
      <c r="D23" s="1">
        <f t="shared" si="0"/>
        <v>151.01264203466332</v>
      </c>
      <c r="E23" s="1"/>
    </row>
    <row r="24" spans="1:5" x14ac:dyDescent="0.15">
      <c r="A24" s="1">
        <v>11</v>
      </c>
      <c r="B24" s="1">
        <v>8.0000000000000002E-3</v>
      </c>
      <c r="C24" s="1" t="s">
        <v>37</v>
      </c>
      <c r="D24" s="1">
        <f t="shared" si="0"/>
        <v>149.80454089838599</v>
      </c>
      <c r="E24" s="1"/>
    </row>
    <row r="25" spans="1:5" x14ac:dyDescent="0.15">
      <c r="A25" s="1">
        <v>12</v>
      </c>
      <c r="B25" s="1">
        <v>8.0000000000000002E-3</v>
      </c>
      <c r="C25" s="1" t="s">
        <v>37</v>
      </c>
      <c r="D25" s="1">
        <f t="shared" si="0"/>
        <v>148.6061045711989</v>
      </c>
      <c r="E25" s="1"/>
    </row>
    <row r="26" spans="1:5" x14ac:dyDescent="0.15">
      <c r="A26" s="1">
        <v>13</v>
      </c>
      <c r="B26" s="1">
        <v>8.0000000000000002E-3</v>
      </c>
      <c r="C26" s="1" t="s">
        <v>37</v>
      </c>
      <c r="D26" s="1">
        <f t="shared" si="0"/>
        <v>147.41725573462929</v>
      </c>
      <c r="E26" s="1"/>
    </row>
    <row r="27" spans="1:5" x14ac:dyDescent="0.15">
      <c r="A27" s="1">
        <v>14</v>
      </c>
      <c r="B27" s="1">
        <v>8.0000000000000002E-3</v>
      </c>
      <c r="C27" s="1" t="s">
        <v>37</v>
      </c>
      <c r="D27" s="1">
        <f t="shared" si="0"/>
        <v>146.23791768875225</v>
      </c>
      <c r="E27" s="1"/>
    </row>
    <row r="28" spans="1:5" x14ac:dyDescent="0.15">
      <c r="A28" s="1">
        <v>15</v>
      </c>
      <c r="B28" s="1">
        <v>8.0000000000000002E-3</v>
      </c>
      <c r="C28" s="1" t="s">
        <v>37</v>
      </c>
      <c r="D28" s="1">
        <f t="shared" si="0"/>
        <v>145.06801434724224</v>
      </c>
      <c r="E28" s="1"/>
    </row>
    <row r="29" spans="1:5" x14ac:dyDescent="0.15">
      <c r="A29" s="1">
        <v>16</v>
      </c>
      <c r="B29" s="1">
        <v>8.0000000000000002E-3</v>
      </c>
      <c r="C29" s="1" t="s">
        <v>37</v>
      </c>
      <c r="D29" s="1">
        <f t="shared" si="0"/>
        <v>143.90747023246431</v>
      </c>
      <c r="E29" s="1"/>
    </row>
    <row r="30" spans="1:5" x14ac:dyDescent="0.15">
      <c r="A30" s="1">
        <v>17</v>
      </c>
      <c r="B30" s="1">
        <v>8.0000000000000002E-3</v>
      </c>
      <c r="C30" s="1" t="s">
        <v>37</v>
      </c>
      <c r="D30" s="1">
        <f t="shared" si="0"/>
        <v>142.7562104706046</v>
      </c>
      <c r="E30" s="1"/>
    </row>
    <row r="31" spans="1:5" x14ac:dyDescent="0.15">
      <c r="A31" s="1">
        <v>18</v>
      </c>
      <c r="B31" s="1">
        <v>8.0000000000000002E-3</v>
      </c>
      <c r="C31" s="1" t="s">
        <v>37</v>
      </c>
      <c r="D31" s="1">
        <f t="shared" si="0"/>
        <v>141.61416078683976</v>
      </c>
      <c r="E31" s="1"/>
    </row>
    <row r="32" spans="1:5" x14ac:dyDescent="0.15">
      <c r="A32" s="1">
        <v>19</v>
      </c>
      <c r="B32" s="1">
        <v>8.0000000000000002E-3</v>
      </c>
      <c r="C32" s="1" t="s">
        <v>37</v>
      </c>
      <c r="D32" s="1">
        <f t="shared" si="0"/>
        <v>140.48124750054504</v>
      </c>
      <c r="E32" s="1"/>
    </row>
    <row r="33" spans="1:5" x14ac:dyDescent="0.15">
      <c r="A33" s="1">
        <v>20</v>
      </c>
      <c r="B33" s="1">
        <v>8.0000000000000002E-3</v>
      </c>
      <c r="C33" s="1" t="s">
        <v>37</v>
      </c>
      <c r="D33" s="1">
        <f t="shared" si="0"/>
        <v>139.35739752054067</v>
      </c>
      <c r="E33" s="1"/>
    </row>
    <row r="34" spans="1:5" x14ac:dyDescent="0.15">
      <c r="A34" s="1" t="s">
        <v>31</v>
      </c>
      <c r="B34" s="1"/>
      <c r="C34" s="1" t="s">
        <v>37</v>
      </c>
      <c r="D34" s="1">
        <f>SUM(D14:D33)</f>
        <v>3011.3750685640662</v>
      </c>
      <c r="E34" s="1"/>
    </row>
    <row r="35" spans="1:5" x14ac:dyDescent="0.15">
      <c r="A35" s="8" t="s">
        <v>25</v>
      </c>
      <c r="B35" s="8" t="s">
        <v>32</v>
      </c>
      <c r="C35" s="8" t="s">
        <v>33</v>
      </c>
      <c r="D35" s="8">
        <f>D34/20</f>
        <v>150.56875342820331</v>
      </c>
      <c r="E35" s="8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石河子</vt:lpstr>
      <vt:lpstr>哈密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坤FL</cp:lastModifiedBy>
  <dcterms:created xsi:type="dcterms:W3CDTF">2010-11-02T08:36:26Z</dcterms:created>
  <dcterms:modified xsi:type="dcterms:W3CDTF">2016-03-04T08:58:06Z</dcterms:modified>
</cp:coreProperties>
</file>